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_rels/sheet1.xml.rels" ContentType="application/vnd.openxmlformats-package.relationships+xml"/>
  <Override PartName="/xl/worksheets/_rels/sheet2.xml.rels" ContentType="application/vnd.openxmlformats-package.relationships+xml"/>
  <Override PartName="/xl/sharedStrings.xml" ContentType="application/vnd.openxmlformats-officedocument.spreadsheetml.sharedStrings+xml"/>
  <Override PartName="/xl/media/image1.png" ContentType="image/png"/>
  <Override PartName="/xl/media/image2.png" ContentType="image/png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_rels/drawing1.xml.rels" ContentType="application/vnd.openxmlformats-package.relationships+xml"/>
  <Override PartName="/xl/drawings/_rels/drawing2.xml.rels" ContentType="application/vnd.openxmlformats-package.relationship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1"/>
  </bookViews>
  <sheets>
    <sheet name="Rekapitulace stavby" sheetId="1" state="visible" r:id="rId2"/>
    <sheet name="Vlhka22 - Výpočet ploch p..." sheetId="2" state="visible" r:id="rId3"/>
  </sheets>
  <definedNames>
    <definedName function="false" hidden="false" localSheetId="0" name="_xlnm.Print_Area" vbProcedure="false">'Rekapitulace stavby'!$D$4:$AO$76,'Rekapitulace stavby'!$C$82:$AQ$96</definedName>
    <definedName function="false" hidden="false" localSheetId="0" name="_xlnm.Print_Titles" vbProcedure="false">'Rekapitulace stavby'!$92:$92</definedName>
    <definedName function="false" hidden="false" localSheetId="1" name="_xlnm.Print_Area" vbProcedure="false">'Vlhka22 - Výpočet ploch p...'!$C$4:$J$76,'Vlhka22 - Výpočet ploch p...'!$C$82:$J$99,'Vlhka22 - Výpočet ploch p...'!$C$105:$J$163</definedName>
    <definedName function="false" hidden="false" localSheetId="1" name="_xlnm.Print_Titles" vbProcedure="false">'Vlhka22 - Výpočet ploch p...'!$115:$115</definedName>
    <definedName function="false" hidden="true" localSheetId="1" name="_xlnm._FilterDatabase" vbProcedure="false">'Vlhka22 - Výpočet ploch p...'!$C$115:$K$163</definedName>
  </definedName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<sst xmlns="http://schemas.openxmlformats.org/spreadsheetml/2006/main" count="642" uniqueCount="174">
  <si>
    <t xml:space="preserve">Export Komplet</t>
  </si>
  <si>
    <t xml:space="preserve">2.0</t>
  </si>
  <si>
    <t xml:space="preserve">False</t>
  </si>
  <si>
    <t xml:space="preserve">{9284592b-a7e5-443b-be75-532449f08c31}</t>
  </si>
  <si>
    <t xml:space="preserve">&gt;&gt;  skryté sloupce  &lt;&lt;</t>
  </si>
  <si>
    <t xml:space="preserve">0,01</t>
  </si>
  <si>
    <t xml:space="preserve">21</t>
  </si>
  <si>
    <t xml:space="preserve">15</t>
  </si>
  <si>
    <t xml:space="preserve">REKAPITULACE STAVBY</t>
  </si>
  <si>
    <t xml:space="preserve">v ---  níže se nacházejí doplnkové a pomocné údaje k sestavám  --- v</t>
  </si>
  <si>
    <t xml:space="preserve">0,001</t>
  </si>
  <si>
    <t xml:space="preserve">Kód:</t>
  </si>
  <si>
    <t xml:space="preserve">Vlhka22</t>
  </si>
  <si>
    <t xml:space="preserve">Stavba:</t>
  </si>
  <si>
    <t xml:space="preserve">Výpočet ploch pro úklid společných prostor v domě</t>
  </si>
  <si>
    <t xml:space="preserve">KSO:</t>
  </si>
  <si>
    <t xml:space="preserve">CC-CZ:</t>
  </si>
  <si>
    <t xml:space="preserve">Místo:</t>
  </si>
  <si>
    <t xml:space="preserve">Vlhká 179/22,Brno</t>
  </si>
  <si>
    <t xml:space="preserve">Datum:</t>
  </si>
  <si>
    <t xml:space="preserve">23. 9. 2021</t>
  </si>
  <si>
    <t xml:space="preserve">Zadavatel:</t>
  </si>
  <si>
    <t xml:space="preserve">IČ:</t>
  </si>
  <si>
    <t xml:space="preserve">MmBrna,OSM,Husova 3,Brno</t>
  </si>
  <si>
    <t xml:space="preserve">DIČ:</t>
  </si>
  <si>
    <t xml:space="preserve">Zhotovitel:</t>
  </si>
  <si>
    <t xml:space="preserve"> </t>
  </si>
  <si>
    <t xml:space="preserve">Projektant:</t>
  </si>
  <si>
    <t xml:space="preserve">R.Volková</t>
  </si>
  <si>
    <t xml:space="preserve">True</t>
  </si>
  <si>
    <t xml:space="preserve">Zpracovatel:</t>
  </si>
  <si>
    <t xml:space="preserve">Radka Volková</t>
  </si>
  <si>
    <t xml:space="preserve">Poznámka:</t>
  </si>
  <si>
    <t xml:space="preserve">Cena bez DPH</t>
  </si>
  <si>
    <t xml:space="preserve">Sazba daně</t>
  </si>
  <si>
    <t xml:space="preserve">Základ daně</t>
  </si>
  <si>
    <t xml:space="preserve">Výše daně</t>
  </si>
  <si>
    <t xml:space="preserve">DPH</t>
  </si>
  <si>
    <t xml:space="preserve">základní</t>
  </si>
  <si>
    <t xml:space="preserve">snížená</t>
  </si>
  <si>
    <t xml:space="preserve">zákl. přenesená</t>
  </si>
  <si>
    <t xml:space="preserve">sníž. přenesená</t>
  </si>
  <si>
    <t xml:space="preserve">nulová</t>
  </si>
  <si>
    <t xml:space="preserve">Cena s DPH</t>
  </si>
  <si>
    <t xml:space="preserve">v</t>
  </si>
  <si>
    <t xml:space="preserve">CZK</t>
  </si>
  <si>
    <t xml:space="preserve">Projektant</t>
  </si>
  <si>
    <t xml:space="preserve">Zpracovatel</t>
  </si>
  <si>
    <t xml:space="preserve">Datum a podpis:</t>
  </si>
  <si>
    <t xml:space="preserve">Razítko</t>
  </si>
  <si>
    <t xml:space="preserve">Objednavatel</t>
  </si>
  <si>
    <t xml:space="preserve">Zhotovitel</t>
  </si>
  <si>
    <t xml:space="preserve">REKAPITULACE OBJEKTŮ STAVBY A SOUPISŮ PRACÍ</t>
  </si>
  <si>
    <t xml:space="preserve">Informatívní údaje z listů zakázek</t>
  </si>
  <si>
    <t xml:space="preserve">Kód</t>
  </si>
  <si>
    <t xml:space="preserve">Popis</t>
  </si>
  <si>
    <t xml:space="preserve">Cena bez DPH [CZK]</t>
  </si>
  <si>
    <t xml:space="preserve">Cena s DPH [CZK]</t>
  </si>
  <si>
    <t xml:space="preserve">Typ</t>
  </si>
  <si>
    <t xml:space="preserve">z toho Ostat._x005F_x000d_
náklady [CZK]</t>
  </si>
  <si>
    <t xml:space="preserve">DPH [CZK]</t>
  </si>
  <si>
    <t xml:space="preserve">Normohodiny [h]</t>
  </si>
  <si>
    <t xml:space="preserve">DPH základní [CZK]</t>
  </si>
  <si>
    <t xml:space="preserve">DPH snížená [CZK]</t>
  </si>
  <si>
    <t xml:space="preserve">DPH základní přenesená_x005F_x000d_
[CZK]</t>
  </si>
  <si>
    <t xml:space="preserve">DPH snížená přenesená_x005F_x000d_
[CZK]</t>
  </si>
  <si>
    <t xml:space="preserve">Základna_x005F_x000d_
DPH základní</t>
  </si>
  <si>
    <t xml:space="preserve">Základna_x005F_x000d_
DPH snížená</t>
  </si>
  <si>
    <t xml:space="preserve">Základna_x005F_x000d_
DPH zákl. přenesená</t>
  </si>
  <si>
    <t xml:space="preserve">Základna_x005F_x000d_
DPH sníž. přenesená</t>
  </si>
  <si>
    <t xml:space="preserve">Základna_x005F_x000d_
DPH nulová</t>
  </si>
  <si>
    <t xml:space="preserve">Náklady z rozpočtů</t>
  </si>
  <si>
    <t xml:space="preserve">D</t>
  </si>
  <si>
    <t xml:space="preserve">0</t>
  </si>
  <si>
    <t xml:space="preserve">IMPORT</t>
  </si>
  <si>
    <t xml:space="preserve">{00000000-0000-0000-0000-000000000000}</t>
  </si>
  <si>
    <t xml:space="preserve">/</t>
  </si>
  <si>
    <t xml:space="preserve">STA</t>
  </si>
  <si>
    <t xml:space="preserve">1</t>
  </si>
  <si>
    <t xml:space="preserve">###NOINSERT###</t>
  </si>
  <si>
    <t xml:space="preserve">KRYCÍ LIST SOUPISU PRACÍ</t>
  </si>
  <si>
    <t xml:space="preserve">REKAPITULACE ČLENĚNÍ SOUPISU PRACÍ</t>
  </si>
  <si>
    <t xml:space="preserve">Kód dílu - Popis</t>
  </si>
  <si>
    <t xml:space="preserve">Cena celkem [CZK]</t>
  </si>
  <si>
    <t xml:space="preserve">Náklady ze soupisu prací</t>
  </si>
  <si>
    <t xml:space="preserve">-1</t>
  </si>
  <si>
    <t xml:space="preserve">HSV - Práce a dodávky HSV</t>
  </si>
  <si>
    <t xml:space="preserve">    1 - Zemní práce</t>
  </si>
  <si>
    <t xml:space="preserve">VRN - Vedlejší rozpočtové náklady</t>
  </si>
  <si>
    <t xml:space="preserve">    VRN6 - Územní vlivy</t>
  </si>
  <si>
    <t xml:space="preserve">SOUPIS PRACÍ</t>
  </si>
  <si>
    <t xml:space="preserve">PČ</t>
  </si>
  <si>
    <t xml:space="preserve">MJ</t>
  </si>
  <si>
    <t xml:space="preserve">Množství</t>
  </si>
  <si>
    <t xml:space="preserve">J.cena [CZK]</t>
  </si>
  <si>
    <t xml:space="preserve">Cenová soustava</t>
  </si>
  <si>
    <t xml:space="preserve">J. Nh [h]</t>
  </si>
  <si>
    <t xml:space="preserve">Nh celkem [h]</t>
  </si>
  <si>
    <t xml:space="preserve">J. hmotnost [t]</t>
  </si>
  <si>
    <t xml:space="preserve">Hmotnost celkem [t]</t>
  </si>
  <si>
    <t xml:space="preserve">J. suť [t]</t>
  </si>
  <si>
    <t xml:space="preserve">Suť Celkem [t]</t>
  </si>
  <si>
    <t xml:space="preserve">Náklady soupisu celkem</t>
  </si>
  <si>
    <t xml:space="preserve">HSV</t>
  </si>
  <si>
    <t xml:space="preserve">Práce a dodávky HSV</t>
  </si>
  <si>
    <t xml:space="preserve">ROZPOCET</t>
  </si>
  <si>
    <t xml:space="preserve">Zemní práce</t>
  </si>
  <si>
    <t xml:space="preserve">K</t>
  </si>
  <si>
    <t xml:space="preserve">1-pol.  1</t>
  </si>
  <si>
    <t xml:space="preserve">Úklid podlahy na chodbě,na podestě,schodišti-1.pp-2x ročně</t>
  </si>
  <si>
    <t xml:space="preserve">m2</t>
  </si>
  <si>
    <t xml:space="preserve">4</t>
  </si>
  <si>
    <t xml:space="preserve">2</t>
  </si>
  <si>
    <t xml:space="preserve">-1797938087</t>
  </si>
  <si>
    <t xml:space="preserve">VV</t>
  </si>
  <si>
    <t xml:space="preserve">"schodiště+1.02,1.06,1.14,1.19"12*1,1*0,5+24,11+9,01+7,25+13,71</t>
  </si>
  <si>
    <t xml:space="preserve">1-pol.  2</t>
  </si>
  <si>
    <t xml:space="preserve">Úklid podlahy na chodbě,na podestách,schodiště a mezipodestách-keramická dlažba,utření madla-52x ročně</t>
  </si>
  <si>
    <t xml:space="preserve">-852974250</t>
  </si>
  <si>
    <t xml:space="preserve">"1-schody,"(12+3)*1,4*0,5+"1.02.2"4,74+"1.02"33,42+"1.02.3"1,24+"1.02.4"3,49+"1.02.5"6,68</t>
  </si>
  <si>
    <t xml:space="preserve">Mezisoučet</t>
  </si>
  <si>
    <t xml:space="preserve">3</t>
  </si>
  <si>
    <t xml:space="preserve">"2,02-podesta"9,99</t>
  </si>
  <si>
    <t xml:space="preserve">"2.01"(11+12)*0,5*1,35+1,45*2,88</t>
  </si>
  <si>
    <t xml:space="preserve">"3,02+3,01"10,38+19,701</t>
  </si>
  <si>
    <t xml:space="preserve">"4"30,081</t>
  </si>
  <si>
    <t xml:space="preserve">"5"10,9</t>
  </si>
  <si>
    <t xml:space="preserve">Součet</t>
  </si>
  <si>
    <t xml:space="preserve">1-pol.  5</t>
  </si>
  <si>
    <t xml:space="preserve">Umytí oken a vchodových dveří, rámů a parapetu,dveří v 1pp včetně pomocného lešení-2x ročně</t>
  </si>
  <si>
    <t xml:space="preserve">1293286989</t>
  </si>
  <si>
    <t xml:space="preserve">"1pp-okna"(0,5*1,06*2)*2</t>
  </si>
  <si>
    <t xml:space="preserve">"1pp-dveře"0,9*2,0*2</t>
  </si>
  <si>
    <t xml:space="preserve">"1 okna"0</t>
  </si>
  <si>
    <t xml:space="preserve">"1np-dveře"(1,4*3,52+0,9*2*2+0,7*2,0+1,5*2,0)*2</t>
  </si>
  <si>
    <t xml:space="preserve">"2-okno"(1,9*2,1)*2</t>
  </si>
  <si>
    <t xml:space="preserve">"3"7,98</t>
  </si>
  <si>
    <t xml:space="preserve">"4"7,98</t>
  </si>
  <si>
    <t xml:space="preserve">"5-střešní okno"1,0*1,2*2</t>
  </si>
  <si>
    <t xml:space="preserve">1-pol.  6</t>
  </si>
  <si>
    <t xml:space="preserve">Umytí světel,vypínačů,ometení pavučin+pom.lešení-2x ročně</t>
  </si>
  <si>
    <t xml:space="preserve">sada</t>
  </si>
  <si>
    <t xml:space="preserve">1658541360</t>
  </si>
  <si>
    <t xml:space="preserve">5</t>
  </si>
  <si>
    <t xml:space="preserve">1-pol.  7</t>
  </si>
  <si>
    <t xml:space="preserve">Umytí zábradlí-6x ročně</t>
  </si>
  <si>
    <t xml:space="preserve">678813546</t>
  </si>
  <si>
    <t xml:space="preserve">6</t>
  </si>
  <si>
    <t xml:space="preserve">1-pol.  8</t>
  </si>
  <si>
    <t xml:space="preserve">Umytí radiátorů na chodbě-2x ročně</t>
  </si>
  <si>
    <t xml:space="preserve">-1975836329</t>
  </si>
  <si>
    <t xml:space="preserve">7</t>
  </si>
  <si>
    <t xml:space="preserve">1-pol.  9</t>
  </si>
  <si>
    <t xml:space="preserve">Umytí výtahu, dveří,zrcadla-52 x ročně</t>
  </si>
  <si>
    <t xml:space="preserve">1718700215</t>
  </si>
  <si>
    <t xml:space="preserve">8</t>
  </si>
  <si>
    <t xml:space="preserve">1-pol. 10</t>
  </si>
  <si>
    <t xml:space="preserve">Zametení dvora -52x ročně</t>
  </si>
  <si>
    <t xml:space="preserve">1175346512</t>
  </si>
  <si>
    <t xml:space="preserve">16,84*1,5+1,55*1,6</t>
  </si>
  <si>
    <t xml:space="preserve">9</t>
  </si>
  <si>
    <t xml:space="preserve">1-pol. 11</t>
  </si>
  <si>
    <t xml:space="preserve">Umytí laviček-2x ročně</t>
  </si>
  <si>
    <t xml:space="preserve">kus</t>
  </si>
  <si>
    <t xml:space="preserve">300642326</t>
  </si>
  <si>
    <t xml:space="preserve">VRN</t>
  </si>
  <si>
    <t xml:space="preserve">Vedlejší rozpočtové náklady</t>
  </si>
  <si>
    <t xml:space="preserve">VRN6</t>
  </si>
  <si>
    <t xml:space="preserve">Územní vlivy</t>
  </si>
  <si>
    <t xml:space="preserve">10</t>
  </si>
  <si>
    <t xml:space="preserve">062002000</t>
  </si>
  <si>
    <t xml:space="preserve">Ztížené dopravní podmínky</t>
  </si>
  <si>
    <t xml:space="preserve">1024</t>
  </si>
  <si>
    <t xml:space="preserve">-1172446225</t>
  </si>
</sst>
</file>

<file path=xl/styles.xml><?xml version="1.0" encoding="utf-8"?>
<styleSheet xmlns="http://schemas.openxmlformats.org/spreadsheetml/2006/main">
  <numFmts count="8">
    <numFmt numFmtId="164" formatCode="General"/>
    <numFmt numFmtId="165" formatCode="#,##0.00"/>
    <numFmt numFmtId="166" formatCode="#,##0.00%"/>
    <numFmt numFmtId="167" formatCode="General"/>
    <numFmt numFmtId="168" formatCode="DD\.MM\.YYYY"/>
    <numFmt numFmtId="169" formatCode="#,##0.00000"/>
    <numFmt numFmtId="170" formatCode="@"/>
    <numFmt numFmtId="171" formatCode="#,##0.000"/>
  </numFmts>
  <fonts count="36">
    <font>
      <sz val="8"/>
      <name val="Arial CE"/>
      <family val="2"/>
      <charset val="1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8"/>
      <color rgb="FFFFFFFF"/>
      <name val="Arial CE"/>
      <family val="0"/>
      <charset val="1"/>
    </font>
    <font>
      <sz val="8"/>
      <color rgb="FF3366FF"/>
      <name val="Arial CE"/>
      <family val="0"/>
      <charset val="1"/>
    </font>
    <font>
      <b val="true"/>
      <sz val="14"/>
      <name val="Arial CE"/>
      <family val="0"/>
      <charset val="1"/>
    </font>
    <font>
      <sz val="10"/>
      <color rgb="FF969696"/>
      <name val="Arial CE"/>
      <family val="0"/>
      <charset val="1"/>
    </font>
    <font>
      <sz val="10"/>
      <name val="Arial CE"/>
      <family val="0"/>
      <charset val="1"/>
    </font>
    <font>
      <b val="true"/>
      <sz val="11"/>
      <name val="Arial CE"/>
      <family val="0"/>
      <charset val="1"/>
    </font>
    <font>
      <b val="true"/>
      <sz val="10"/>
      <name val="Arial CE"/>
      <family val="0"/>
      <charset val="1"/>
    </font>
    <font>
      <b val="true"/>
      <sz val="10"/>
      <color rgb="FF969696"/>
      <name val="Arial CE"/>
      <family val="0"/>
      <charset val="1"/>
    </font>
    <font>
      <b val="true"/>
      <sz val="12"/>
      <name val="Arial CE"/>
      <family val="0"/>
      <charset val="1"/>
    </font>
    <font>
      <b val="true"/>
      <sz val="10"/>
      <color rgb="FF464646"/>
      <name val="Arial CE"/>
      <family val="0"/>
      <charset val="1"/>
    </font>
    <font>
      <sz val="12"/>
      <color rgb="FF969696"/>
      <name val="Arial CE"/>
      <family val="0"/>
      <charset val="1"/>
    </font>
    <font>
      <sz val="9"/>
      <name val="Arial CE"/>
      <family val="0"/>
      <charset val="1"/>
    </font>
    <font>
      <sz val="9"/>
      <color rgb="FF969696"/>
      <name val="Arial CE"/>
      <family val="0"/>
      <charset val="1"/>
    </font>
    <font>
      <b val="true"/>
      <sz val="12"/>
      <color rgb="FF960000"/>
      <name val="Arial CE"/>
      <family val="0"/>
      <charset val="1"/>
    </font>
    <font>
      <sz val="18"/>
      <color rgb="FF0000FF"/>
      <name val="Wingdings 2"/>
      <family val="0"/>
      <charset val="1"/>
    </font>
    <font>
      <u val="single"/>
      <sz val="11"/>
      <color rgb="FF0000FF"/>
      <name val="Calibri"/>
      <family val="0"/>
      <charset val="1"/>
    </font>
    <font>
      <sz val="11"/>
      <name val="Arial CE"/>
      <family val="0"/>
      <charset val="1"/>
    </font>
    <font>
      <b val="true"/>
      <sz val="11"/>
      <color rgb="FF003366"/>
      <name val="Arial CE"/>
      <family val="0"/>
      <charset val="1"/>
    </font>
    <font>
      <sz val="11"/>
      <color rgb="FF003366"/>
      <name val="Arial CE"/>
      <family val="0"/>
      <charset val="1"/>
    </font>
    <font>
      <sz val="11"/>
      <color rgb="FF969696"/>
      <name val="Arial CE"/>
      <family val="0"/>
      <charset val="1"/>
    </font>
    <font>
      <sz val="10"/>
      <color rgb="FF3366FF"/>
      <name val="Arial CE"/>
      <family val="0"/>
      <charset val="1"/>
    </font>
    <font>
      <sz val="8"/>
      <color rgb="FF969696"/>
      <name val="Arial CE"/>
      <family val="0"/>
      <charset val="1"/>
    </font>
    <font>
      <b val="true"/>
      <sz val="12"/>
      <color rgb="FF800000"/>
      <name val="Arial CE"/>
      <family val="0"/>
      <charset val="1"/>
    </font>
    <font>
      <sz val="12"/>
      <color rgb="FF003366"/>
      <name val="Arial CE"/>
      <family val="0"/>
      <charset val="1"/>
    </font>
    <font>
      <sz val="10"/>
      <color rgb="FF003366"/>
      <name val="Arial CE"/>
      <family val="0"/>
      <charset val="1"/>
    </font>
    <font>
      <sz val="8"/>
      <color rgb="FF960000"/>
      <name val="Arial CE"/>
      <family val="0"/>
      <charset val="1"/>
    </font>
    <font>
      <b val="true"/>
      <sz val="8"/>
      <name val="Arial CE"/>
      <family val="0"/>
      <charset val="1"/>
    </font>
    <font>
      <sz val="8"/>
      <color rgb="FF003366"/>
      <name val="Arial CE"/>
      <family val="0"/>
      <charset val="1"/>
    </font>
    <font>
      <sz val="8"/>
      <color rgb="FF505050"/>
      <name val="Arial CE"/>
      <family val="0"/>
      <charset val="1"/>
    </font>
    <font>
      <sz val="7"/>
      <color rgb="FF969696"/>
      <name val="Arial CE"/>
      <family val="0"/>
      <charset val="1"/>
    </font>
    <font>
      <sz val="8"/>
      <color rgb="FF0000A8"/>
      <name val="Arial CE"/>
      <family val="0"/>
      <charset val="1"/>
    </font>
    <font>
      <sz val="8"/>
      <color rgb="FFFF0000"/>
      <name val="Arial CE"/>
      <family val="0"/>
      <charset val="1"/>
    </font>
  </fonts>
  <fills count="5">
    <fill>
      <patternFill patternType="none"/>
    </fill>
    <fill>
      <patternFill patternType="gray125"/>
    </fill>
    <fill>
      <patternFill patternType="solid">
        <fgColor rgb="FFC0C0C0"/>
        <bgColor rgb="FFBEBEBE"/>
      </patternFill>
    </fill>
    <fill>
      <patternFill patternType="solid">
        <fgColor rgb="FFBEBEBE"/>
        <bgColor rgb="FFC0C0C0"/>
      </patternFill>
    </fill>
    <fill>
      <patternFill patternType="solid">
        <fgColor rgb="FFD2D2D2"/>
        <bgColor rgb="FFC0C0C0"/>
      </patternFill>
    </fill>
  </fills>
  <borders count="23">
    <border diagonalUp="false" diagonalDown="false">
      <left/>
      <right/>
      <top/>
      <bottom/>
      <diagonal/>
    </border>
    <border diagonalUp="false" diagonalDown="false">
      <left style="thin"/>
      <right/>
      <top style="thin"/>
      <bottom/>
      <diagonal/>
    </border>
    <border diagonalUp="false" diagonalDown="false">
      <left/>
      <right/>
      <top style="thin"/>
      <bottom/>
      <diagonal/>
    </border>
    <border diagonalUp="false" diagonalDown="false">
      <left style="thin"/>
      <right/>
      <top/>
      <bottom/>
      <diagonal/>
    </border>
    <border diagonalUp="false" diagonalDown="false">
      <left/>
      <right/>
      <top style="hair"/>
      <bottom/>
      <diagonal/>
    </border>
    <border diagonalUp="false" diagonalDown="false">
      <left/>
      <right/>
      <top/>
      <bottom style="hair"/>
      <diagonal/>
    </border>
    <border diagonalUp="false" diagonalDown="false">
      <left style="hair"/>
      <right/>
      <top style="hair"/>
      <bottom style="hair"/>
      <diagonal/>
    </border>
    <border diagonalUp="false" diagonalDown="false">
      <left/>
      <right/>
      <top style="hair"/>
      <bottom style="hair"/>
      <diagonal/>
    </border>
    <border diagonalUp="false" diagonalDown="false">
      <left/>
      <right style="hair"/>
      <top style="hair"/>
      <bottom style="hair"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 style="hair">
        <color rgb="FF969696"/>
      </left>
      <right/>
      <top style="hair">
        <color rgb="FF969696"/>
      </top>
      <bottom/>
      <diagonal/>
    </border>
    <border diagonalUp="false" diagonalDown="false">
      <left/>
      <right/>
      <top style="hair">
        <color rgb="FF969696"/>
      </top>
      <bottom/>
      <diagonal/>
    </border>
    <border diagonalUp="false" diagonalDown="false">
      <left/>
      <right style="hair">
        <color rgb="FF969696"/>
      </right>
      <top style="hair">
        <color rgb="FF969696"/>
      </top>
      <bottom/>
      <diagonal/>
    </border>
    <border diagonalUp="false" diagonalDown="false">
      <left/>
      <right style="hair">
        <color rgb="FF969696"/>
      </right>
      <top/>
      <bottom/>
      <diagonal/>
    </border>
    <border diagonalUp="false" diagonalDown="false">
      <left style="hair">
        <color rgb="FF969696"/>
      </left>
      <right/>
      <top style="hair">
        <color rgb="FF969696"/>
      </top>
      <bottom style="hair">
        <color rgb="FF969696"/>
      </bottom>
      <diagonal/>
    </border>
    <border diagonalUp="false" diagonalDown="false">
      <left/>
      <right/>
      <top style="hair">
        <color rgb="FF969696"/>
      </top>
      <bottom style="hair">
        <color rgb="FF969696"/>
      </bottom>
      <diagonal/>
    </border>
    <border diagonalUp="false" diagonalDown="false">
      <left/>
      <right style="hair">
        <color rgb="FF969696"/>
      </right>
      <top style="hair">
        <color rgb="FF969696"/>
      </top>
      <bottom style="hair">
        <color rgb="FF969696"/>
      </bottom>
      <diagonal/>
    </border>
    <border diagonalUp="false" diagonalDown="false">
      <left style="hair">
        <color rgb="FF969696"/>
      </left>
      <right/>
      <top/>
      <bottom/>
      <diagonal/>
    </border>
    <border diagonalUp="false" diagonalDown="false">
      <left style="hair">
        <color rgb="FF969696"/>
      </left>
      <right/>
      <top/>
      <bottom style="hair">
        <color rgb="FF969696"/>
      </bottom>
      <diagonal/>
    </border>
    <border diagonalUp="false" diagonalDown="false">
      <left/>
      <right/>
      <top/>
      <bottom style="hair">
        <color rgb="FF969696"/>
      </bottom>
      <diagonal/>
    </border>
    <border diagonalUp="false" diagonalDown="false">
      <left/>
      <right style="hair">
        <color rgb="FF969696"/>
      </right>
      <top/>
      <bottom style="hair">
        <color rgb="FF969696"/>
      </bottom>
      <diagonal/>
    </border>
    <border diagonalUp="false" diagonalDown="false"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19" fillId="0" borderId="0" applyFont="true" applyBorder="false" applyAlignment="true" applyProtection="false">
      <alignment horizontal="general" vertical="bottom" textRotation="0" wrapText="false" indent="0" shrinkToFit="false"/>
    </xf>
  </cellStyleXfs>
  <cellXfs count="199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5" fillId="2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3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left" vertical="top" textRotation="0" wrapText="false" indent="0" shrinkToFit="false"/>
      <protection locked="true" hidden="false"/>
    </xf>
    <xf numFmtId="164" fontId="8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left" vertical="top" textRotation="0" wrapText="false" indent="0" shrinkToFit="false"/>
      <protection locked="true" hidden="false"/>
    </xf>
    <xf numFmtId="164" fontId="9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7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8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4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0" fillId="0" borderId="5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10" fillId="0" borderId="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7" fillId="0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7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7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5" fontId="11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3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2" fillId="3" borderId="6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3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2" fillId="3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2" fillId="3" borderId="7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5" fontId="12" fillId="3" borderId="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3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3" fillId="0" borderId="4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4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7" fillId="0" borderId="5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9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7" fontId="9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7" fontId="1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8" fontId="8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7" fontId="8" fillId="0" borderId="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4" fillId="0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2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3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5" fillId="4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4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5" fillId="4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5" fillId="4" borderId="7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5" fillId="4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5" fillId="4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6" fillId="0" borderId="1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6" fillId="0" borderId="1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6" fillId="0" borderId="1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1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2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2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7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17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5" fontId="17" fillId="0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5" fontId="17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2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5" fontId="14" fillId="0" borderId="1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14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9" fontId="14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14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2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18" fillId="0" borderId="0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0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1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1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22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5" fontId="22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5" fontId="23" fillId="0" borderId="1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23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9" fontId="23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23" fillId="0" borderId="2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0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0" xfId="0" applyFont="false" applyBorder="false" applyAlignment="false" applyProtection="true">
      <alignment horizontal="general" vertical="bottom" textRotation="0" wrapText="false" indent="0" shrinkToFit="false"/>
      <protection locked="true" hidden="false"/>
    </xf>
    <xf numFmtId="164" fontId="24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9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8" fontId="8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7" fontId="8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3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3" xfId="0" applyFont="fals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10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5" fontId="17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25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5" fontId="7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6" fontId="7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0" fillId="4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2" fillId="4" borderId="6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2" fillId="4" borderId="7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2" fillId="4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12" fillId="4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4" borderId="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7" fillId="0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0" borderId="5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7" fontId="8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15" fillId="4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15" fillId="4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26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27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7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7" fillId="0" borderId="2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27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27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8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8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8" fillId="0" borderId="2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28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28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5" fillId="4" borderId="1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5" fillId="4" borderId="1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5" fillId="4" borderId="1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5" fillId="4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3" xfId="0" applyFont="fals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center" textRotation="0" wrapText="true" indent="0" shrinkToFit="false"/>
      <protection locked="true" hidden="false"/>
    </xf>
    <xf numFmtId="165" fontId="17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9" fontId="29" fillId="0" borderId="12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9" fontId="29" fillId="0" borderId="13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5" fontId="3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1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31" fillId="0" borderId="3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31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27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5" fontId="27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31" fillId="0" borderId="18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31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9" fontId="31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9" fontId="31" fillId="0" borderId="14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31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5" fontId="31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8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5" fontId="28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3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15" fillId="0" borderId="22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70" fontId="15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15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15" fillId="0" borderId="22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71" fontId="15" fillId="0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5" fontId="15" fillId="0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0" fillId="0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16" fillId="0" borderId="18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6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16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9" fontId="16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5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5" fontId="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2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2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3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32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32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71" fontId="32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2" fillId="0" borderId="1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2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2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4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4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34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71" fontId="3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4" fillId="0" borderId="1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4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4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5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5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5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35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71" fontId="35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5" fillId="0" borderId="1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5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5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6" fillId="0" borderId="19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6" fillId="0" borderId="2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16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9" fontId="16" fillId="0" borderId="21" xfId="0" applyFont="true" applyBorder="true" applyAlignment="true" applyProtection="false">
      <alignment horizontal="general" vertical="center" textRotation="0" wrapText="false" indent="0" shrinkToFit="false"/>
      <protection locked="true" hidden="fals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*unknown*" xfId="20" builtinId="8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A8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2D2D2"/>
      <rgbColor rgb="FF000080"/>
      <rgbColor rgb="FFFF00FF"/>
      <rgbColor rgb="FFFFFF00"/>
      <rgbColor rgb="FF00FFFF"/>
      <rgbColor rgb="FF800080"/>
      <rgbColor rgb="FF960000"/>
      <rgbColor rgb="FF008080"/>
      <rgbColor rgb="FF0000FF"/>
      <rgbColor rgb="FF00CCFF"/>
      <rgbColor rgb="FFCCFFFF"/>
      <rgbColor rgb="FFCCFFCC"/>
      <rgbColor rgb="FFFFFF99"/>
      <rgbColor rgb="FFBEBEBE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505050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464646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/><Relationship Id="rId2" Type="http://schemas.openxmlformats.org/officeDocument/2006/relationships/image" Target="../media/image1.png"/>
</Relationships>
</file>

<file path=xl/drawings/_rels/drawing2.xml.rels><?xml version="1.0" encoding="UTF-8"?>
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/><Relationship Id="rId2" Type="http://schemas.openxmlformats.org/officeDocument/2006/relationships/image" Target="../media/image2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twoCell">
    <xdr:from>
      <xdr:col>0</xdr:col>
      <xdr:colOff>0</xdr:colOff>
      <xdr:row>0</xdr:row>
      <xdr:rowOff>0</xdr:rowOff>
    </xdr:from>
    <xdr:to>
      <xdr:col>0</xdr:col>
      <xdr:colOff>285480</xdr:colOff>
      <xdr:row>1</xdr:row>
      <xdr:rowOff>123120</xdr:rowOff>
    </xdr:to>
    <xdr:pic>
      <xdr:nvPicPr>
        <xdr:cNvPr id="0" name="Picture 1" descr="">
          <a:hlinkClick r:id="rId1"/>
        </xdr:cNvPr>
        <xdr:cNvPicPr/>
      </xdr:nvPicPr>
      <xdr:blipFill>
        <a:blip r:embed="rId2"/>
        <a:stretch/>
      </xdr:blipFill>
      <xdr:spPr>
        <a:xfrm>
          <a:off x="0" y="0"/>
          <a:ext cx="285480" cy="285480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twoCell">
    <xdr:from>
      <xdr:col>0</xdr:col>
      <xdr:colOff>0</xdr:colOff>
      <xdr:row>0</xdr:row>
      <xdr:rowOff>0</xdr:rowOff>
    </xdr:from>
    <xdr:to>
      <xdr:col>0</xdr:col>
      <xdr:colOff>285480</xdr:colOff>
      <xdr:row>1</xdr:row>
      <xdr:rowOff>123480</xdr:rowOff>
    </xdr:to>
    <xdr:pic>
      <xdr:nvPicPr>
        <xdr:cNvPr id="1" name="Picture 1" descr="">
          <a:hlinkClick r:id="rId1"/>
        </xdr:cNvPr>
        <xdr:cNvPicPr/>
      </xdr:nvPicPr>
      <xdr:blipFill>
        <a:blip r:embed="rId2"/>
        <a:stretch/>
      </xdr:blipFill>
      <xdr:spPr>
        <a:xfrm>
          <a:off x="0" y="0"/>
          <a:ext cx="285480" cy="285840"/>
        </a:xfrm>
        <a:prstGeom prst="rect">
          <a:avLst/>
        </a:prstGeom>
        <a:ln>
          <a:noFill/>
        </a:ln>
      </xdr:spPr>
    </xdr:pic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_rels/sheet2.xml.rels><?xml version="1.0" encoding="UTF-8"?>
<Relationships xmlns="http://schemas.openxmlformats.org/package/2006/relationships"><Relationship Id="rId1" Type="http://schemas.openxmlformats.org/officeDocument/2006/relationships/drawing" Target="../drawings/drawing2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CL97"/>
  <sheetViews>
    <sheetView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8.5078125" defaultRowHeight="12.8" zeroHeight="false" outlineLevelRow="0" outlineLevelCol="0"/>
  <cols>
    <col collapsed="false" customWidth="true" hidden="false" outlineLevel="0" max="1" min="1" style="0" width="8.34"/>
    <col collapsed="false" customWidth="true" hidden="false" outlineLevel="0" max="2" min="2" style="0" width="1.68"/>
    <col collapsed="false" customWidth="true" hidden="false" outlineLevel="0" max="3" min="3" style="0" width="4.16"/>
    <col collapsed="false" customWidth="true" hidden="false" outlineLevel="0" max="33" min="4" style="0" width="2.66"/>
    <col collapsed="false" customWidth="true" hidden="false" outlineLevel="0" max="34" min="34" style="0" width="3.34"/>
    <col collapsed="false" customWidth="true" hidden="false" outlineLevel="0" max="35" min="35" style="0" width="31.66"/>
    <col collapsed="false" customWidth="true" hidden="false" outlineLevel="0" max="37" min="36" style="0" width="2.5"/>
    <col collapsed="false" customWidth="true" hidden="false" outlineLevel="0" max="38" min="38" style="0" width="8.34"/>
    <col collapsed="false" customWidth="true" hidden="false" outlineLevel="0" max="39" min="39" style="0" width="3.34"/>
    <col collapsed="false" customWidth="true" hidden="false" outlineLevel="0" max="40" min="40" style="0" width="13.34"/>
    <col collapsed="false" customWidth="true" hidden="false" outlineLevel="0" max="41" min="41" style="0" width="7.5"/>
    <col collapsed="false" customWidth="true" hidden="false" outlineLevel="0" max="42" min="42" style="0" width="4.16"/>
    <col collapsed="false" customWidth="true" hidden="true" outlineLevel="0" max="43" min="43" style="0" width="15.66"/>
    <col collapsed="false" customWidth="true" hidden="false" outlineLevel="0" max="44" min="44" style="0" width="13.66"/>
    <col collapsed="false" customWidth="true" hidden="true" outlineLevel="0" max="47" min="45" style="0" width="25.83"/>
    <col collapsed="false" customWidth="true" hidden="true" outlineLevel="0" max="49" min="48" style="0" width="21.66"/>
    <col collapsed="false" customWidth="true" hidden="true" outlineLevel="0" max="51" min="50" style="0" width="25"/>
    <col collapsed="false" customWidth="true" hidden="true" outlineLevel="0" max="52" min="52" style="0" width="21.66"/>
    <col collapsed="false" customWidth="true" hidden="true" outlineLevel="0" max="53" min="53" style="0" width="19.15"/>
    <col collapsed="false" customWidth="true" hidden="true" outlineLevel="0" max="54" min="54" style="0" width="25"/>
    <col collapsed="false" customWidth="true" hidden="true" outlineLevel="0" max="55" min="55" style="0" width="21.66"/>
    <col collapsed="false" customWidth="true" hidden="true" outlineLevel="0" max="56" min="56" style="0" width="19.15"/>
    <col collapsed="false" customWidth="true" hidden="false" outlineLevel="0" max="57" min="57" style="0" width="66.5"/>
    <col collapsed="false" customWidth="true" hidden="true" outlineLevel="0" max="91" min="71" style="0" width="9.34"/>
  </cols>
  <sheetData>
    <row r="1" customFormat="false" ht="12.8" hidden="false" customHeight="false" outlineLevel="0" collapsed="false">
      <c r="A1" s="1" t="s">
        <v>0</v>
      </c>
      <c r="AZ1" s="1"/>
      <c r="BA1" s="1" t="s">
        <v>1</v>
      </c>
      <c r="BB1" s="1"/>
      <c r="BT1" s="1" t="s">
        <v>2</v>
      </c>
      <c r="BU1" s="1" t="s">
        <v>2</v>
      </c>
      <c r="BV1" s="1" t="s">
        <v>3</v>
      </c>
    </row>
    <row r="2" customFormat="false" ht="36.95" hidden="false" customHeight="true" outlineLevel="0" collapsed="false">
      <c r="AR2" s="2" t="s">
        <v>4</v>
      </c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S2" s="3" t="s">
        <v>5</v>
      </c>
      <c r="BT2" s="3" t="s">
        <v>6</v>
      </c>
    </row>
    <row r="3" customFormat="false" ht="6.95" hidden="false" customHeight="true" outlineLevel="0" collapsed="false">
      <c r="B3" s="4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6"/>
      <c r="BS3" s="3" t="s">
        <v>5</v>
      </c>
      <c r="BT3" s="3" t="s">
        <v>7</v>
      </c>
    </row>
    <row r="4" customFormat="false" ht="24.95" hidden="false" customHeight="true" outlineLevel="0" collapsed="false">
      <c r="B4" s="6"/>
      <c r="D4" s="7" t="s">
        <v>8</v>
      </c>
      <c r="AR4" s="6"/>
      <c r="AS4" s="8" t="s">
        <v>9</v>
      </c>
      <c r="BS4" s="3" t="s">
        <v>10</v>
      </c>
    </row>
    <row r="5" customFormat="false" ht="12" hidden="false" customHeight="true" outlineLevel="0" collapsed="false">
      <c r="B5" s="6"/>
      <c r="D5" s="9" t="s">
        <v>11</v>
      </c>
      <c r="K5" s="10" t="s">
        <v>12</v>
      </c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0"/>
      <c r="AM5" s="10"/>
      <c r="AN5" s="10"/>
      <c r="AO5" s="10"/>
      <c r="AR5" s="6"/>
      <c r="BS5" s="3" t="s">
        <v>5</v>
      </c>
    </row>
    <row r="6" customFormat="false" ht="36.95" hidden="false" customHeight="true" outlineLevel="0" collapsed="false">
      <c r="B6" s="6"/>
      <c r="D6" s="11" t="s">
        <v>13</v>
      </c>
      <c r="K6" s="12" t="s">
        <v>14</v>
      </c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R6" s="6"/>
      <c r="BS6" s="3" t="s">
        <v>5</v>
      </c>
    </row>
    <row r="7" customFormat="false" ht="12" hidden="false" customHeight="true" outlineLevel="0" collapsed="false">
      <c r="B7" s="6"/>
      <c r="D7" s="13" t="s">
        <v>15</v>
      </c>
      <c r="K7" s="14"/>
      <c r="AK7" s="13" t="s">
        <v>16</v>
      </c>
      <c r="AN7" s="14"/>
      <c r="AR7" s="6"/>
      <c r="BS7" s="3" t="s">
        <v>5</v>
      </c>
    </row>
    <row r="8" customFormat="false" ht="12" hidden="false" customHeight="true" outlineLevel="0" collapsed="false">
      <c r="B8" s="6"/>
      <c r="D8" s="13" t="s">
        <v>17</v>
      </c>
      <c r="K8" s="14" t="s">
        <v>18</v>
      </c>
      <c r="AK8" s="13" t="s">
        <v>19</v>
      </c>
      <c r="AN8" s="14" t="s">
        <v>20</v>
      </c>
      <c r="AR8" s="6"/>
      <c r="BS8" s="3" t="s">
        <v>5</v>
      </c>
    </row>
    <row r="9" customFormat="false" ht="14.4" hidden="false" customHeight="true" outlineLevel="0" collapsed="false">
      <c r="B9" s="6"/>
      <c r="AR9" s="6"/>
      <c r="BS9" s="3" t="s">
        <v>5</v>
      </c>
    </row>
    <row r="10" customFormat="false" ht="12" hidden="false" customHeight="true" outlineLevel="0" collapsed="false">
      <c r="B10" s="6"/>
      <c r="D10" s="13" t="s">
        <v>21</v>
      </c>
      <c r="AK10" s="13" t="s">
        <v>22</v>
      </c>
      <c r="AN10" s="14"/>
      <c r="AR10" s="6"/>
      <c r="BS10" s="3" t="s">
        <v>5</v>
      </c>
    </row>
    <row r="11" customFormat="false" ht="18.5" hidden="false" customHeight="true" outlineLevel="0" collapsed="false">
      <c r="B11" s="6"/>
      <c r="E11" s="14" t="s">
        <v>23</v>
      </c>
      <c r="AK11" s="13" t="s">
        <v>24</v>
      </c>
      <c r="AN11" s="14"/>
      <c r="AR11" s="6"/>
      <c r="BS11" s="3" t="s">
        <v>5</v>
      </c>
    </row>
    <row r="12" customFormat="false" ht="6.95" hidden="false" customHeight="true" outlineLevel="0" collapsed="false">
      <c r="B12" s="6"/>
      <c r="AR12" s="6"/>
      <c r="BS12" s="3" t="s">
        <v>5</v>
      </c>
    </row>
    <row r="13" customFormat="false" ht="12" hidden="false" customHeight="true" outlineLevel="0" collapsed="false">
      <c r="B13" s="6"/>
      <c r="D13" s="13" t="s">
        <v>25</v>
      </c>
      <c r="AK13" s="13" t="s">
        <v>22</v>
      </c>
      <c r="AN13" s="14"/>
      <c r="AR13" s="6"/>
      <c r="BS13" s="3" t="s">
        <v>5</v>
      </c>
    </row>
    <row r="14" customFormat="false" ht="12.8" hidden="false" customHeight="false" outlineLevel="0" collapsed="false">
      <c r="B14" s="6"/>
      <c r="E14" s="14" t="s">
        <v>26</v>
      </c>
      <c r="AK14" s="13" t="s">
        <v>24</v>
      </c>
      <c r="AN14" s="14"/>
      <c r="AR14" s="6"/>
      <c r="BS14" s="3" t="s">
        <v>5</v>
      </c>
    </row>
    <row r="15" customFormat="false" ht="6.95" hidden="false" customHeight="true" outlineLevel="0" collapsed="false">
      <c r="B15" s="6"/>
      <c r="AR15" s="6"/>
      <c r="BS15" s="3" t="s">
        <v>2</v>
      </c>
    </row>
    <row r="16" customFormat="false" ht="12" hidden="false" customHeight="true" outlineLevel="0" collapsed="false">
      <c r="B16" s="6"/>
      <c r="D16" s="13" t="s">
        <v>27</v>
      </c>
      <c r="AK16" s="13" t="s">
        <v>22</v>
      </c>
      <c r="AN16" s="14"/>
      <c r="AR16" s="6"/>
      <c r="BS16" s="3" t="s">
        <v>2</v>
      </c>
    </row>
    <row r="17" customFormat="false" ht="18.5" hidden="false" customHeight="true" outlineLevel="0" collapsed="false">
      <c r="B17" s="6"/>
      <c r="E17" s="14" t="s">
        <v>28</v>
      </c>
      <c r="AK17" s="13" t="s">
        <v>24</v>
      </c>
      <c r="AN17" s="14"/>
      <c r="AR17" s="6"/>
      <c r="BS17" s="3" t="s">
        <v>29</v>
      </c>
    </row>
    <row r="18" customFormat="false" ht="6.95" hidden="false" customHeight="true" outlineLevel="0" collapsed="false">
      <c r="B18" s="6"/>
      <c r="AR18" s="6"/>
      <c r="BS18" s="3" t="s">
        <v>5</v>
      </c>
    </row>
    <row r="19" customFormat="false" ht="12" hidden="false" customHeight="true" outlineLevel="0" collapsed="false">
      <c r="B19" s="6"/>
      <c r="D19" s="13" t="s">
        <v>30</v>
      </c>
      <c r="AK19" s="13" t="s">
        <v>22</v>
      </c>
      <c r="AN19" s="14"/>
      <c r="AR19" s="6"/>
      <c r="BS19" s="3" t="s">
        <v>5</v>
      </c>
    </row>
    <row r="20" customFormat="false" ht="18.5" hidden="false" customHeight="true" outlineLevel="0" collapsed="false">
      <c r="B20" s="6"/>
      <c r="E20" s="14" t="s">
        <v>31</v>
      </c>
      <c r="AK20" s="13" t="s">
        <v>24</v>
      </c>
      <c r="AN20" s="14"/>
      <c r="AR20" s="6"/>
      <c r="BS20" s="3" t="s">
        <v>29</v>
      </c>
    </row>
    <row r="21" customFormat="false" ht="6.95" hidden="false" customHeight="true" outlineLevel="0" collapsed="false">
      <c r="B21" s="6"/>
      <c r="AR21" s="6"/>
    </row>
    <row r="22" customFormat="false" ht="12" hidden="false" customHeight="true" outlineLevel="0" collapsed="false">
      <c r="B22" s="6"/>
      <c r="D22" s="13" t="s">
        <v>32</v>
      </c>
      <c r="AR22" s="6"/>
    </row>
    <row r="23" customFormat="false" ht="16.5" hidden="false" customHeight="true" outlineLevel="0" collapsed="false">
      <c r="B23" s="6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  <c r="AA23" s="15"/>
      <c r="AB23" s="15"/>
      <c r="AC23" s="15"/>
      <c r="AD23" s="15"/>
      <c r="AE23" s="15"/>
      <c r="AF23" s="15"/>
      <c r="AG23" s="15"/>
      <c r="AH23" s="15"/>
      <c r="AI23" s="15"/>
      <c r="AJ23" s="15"/>
      <c r="AK23" s="15"/>
      <c r="AL23" s="15"/>
      <c r="AM23" s="15"/>
      <c r="AN23" s="15"/>
      <c r="AR23" s="6"/>
    </row>
    <row r="24" customFormat="false" ht="6.95" hidden="false" customHeight="true" outlineLevel="0" collapsed="false">
      <c r="B24" s="6"/>
      <c r="AR24" s="6"/>
    </row>
    <row r="25" customFormat="false" ht="6.95" hidden="false" customHeight="true" outlineLevel="0" collapsed="false">
      <c r="B25" s="6"/>
      <c r="D25" s="16"/>
      <c r="E25" s="16"/>
      <c r="F25" s="16"/>
      <c r="G25" s="16"/>
      <c r="H25" s="16"/>
      <c r="I25" s="16"/>
      <c r="J25" s="16"/>
      <c r="K25" s="16"/>
      <c r="L25" s="16"/>
      <c r="M25" s="16"/>
      <c r="N25" s="16"/>
      <c r="O25" s="16"/>
      <c r="P25" s="16"/>
      <c r="Q25" s="16"/>
      <c r="R25" s="16"/>
      <c r="S25" s="16"/>
      <c r="T25" s="16"/>
      <c r="U25" s="16"/>
      <c r="V25" s="16"/>
      <c r="W25" s="16"/>
      <c r="X25" s="16"/>
      <c r="Y25" s="16"/>
      <c r="Z25" s="16"/>
      <c r="AA25" s="16"/>
      <c r="AB25" s="16"/>
      <c r="AC25" s="16"/>
      <c r="AD25" s="16"/>
      <c r="AE25" s="16"/>
      <c r="AF25" s="16"/>
      <c r="AG25" s="16"/>
      <c r="AH25" s="16"/>
      <c r="AI25" s="16"/>
      <c r="AJ25" s="16"/>
      <c r="AK25" s="16"/>
      <c r="AL25" s="16"/>
      <c r="AM25" s="16"/>
      <c r="AN25" s="16"/>
      <c r="AO25" s="16"/>
      <c r="AR25" s="6"/>
    </row>
    <row r="26" s="22" customFormat="true" ht="25.9" hidden="false" customHeight="true" outlineLevel="0" collapsed="false">
      <c r="A26" s="17"/>
      <c r="B26" s="18"/>
      <c r="C26" s="17"/>
      <c r="D26" s="19" t="s">
        <v>33</v>
      </c>
      <c r="E26" s="20"/>
      <c r="F26" s="20"/>
      <c r="G26" s="20"/>
      <c r="H26" s="20"/>
      <c r="I26" s="20"/>
      <c r="J26" s="20"/>
      <c r="K26" s="20"/>
      <c r="L26" s="20"/>
      <c r="M26" s="20"/>
      <c r="N26" s="20"/>
      <c r="O26" s="20"/>
      <c r="P26" s="20"/>
      <c r="Q26" s="20"/>
      <c r="R26" s="20"/>
      <c r="S26" s="20"/>
      <c r="T26" s="20"/>
      <c r="U26" s="20"/>
      <c r="V26" s="20"/>
      <c r="W26" s="20"/>
      <c r="X26" s="20"/>
      <c r="Y26" s="20"/>
      <c r="Z26" s="20"/>
      <c r="AA26" s="20"/>
      <c r="AB26" s="20"/>
      <c r="AC26" s="20"/>
      <c r="AD26" s="20"/>
      <c r="AE26" s="20"/>
      <c r="AF26" s="20"/>
      <c r="AG26" s="20"/>
      <c r="AH26" s="20"/>
      <c r="AI26" s="20"/>
      <c r="AJ26" s="20"/>
      <c r="AK26" s="21" t="n">
        <f aca="false">ROUND(AG94,2)</f>
        <v>0</v>
      </c>
      <c r="AL26" s="21"/>
      <c r="AM26" s="21"/>
      <c r="AN26" s="21"/>
      <c r="AO26" s="21"/>
      <c r="AP26" s="17"/>
      <c r="AQ26" s="17"/>
      <c r="AR26" s="18"/>
      <c r="BE26" s="17"/>
    </row>
    <row r="27" s="22" customFormat="true" ht="6.95" hidden="false" customHeight="true" outlineLevel="0" collapsed="false">
      <c r="A27" s="17"/>
      <c r="B27" s="18"/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7"/>
      <c r="Z27" s="17"/>
      <c r="AA27" s="17"/>
      <c r="AB27" s="17"/>
      <c r="AC27" s="17"/>
      <c r="AD27" s="17"/>
      <c r="AE27" s="17"/>
      <c r="AF27" s="17"/>
      <c r="AG27" s="17"/>
      <c r="AH27" s="17"/>
      <c r="AI27" s="17"/>
      <c r="AJ27" s="17"/>
      <c r="AK27" s="17"/>
      <c r="AL27" s="17"/>
      <c r="AM27" s="17"/>
      <c r="AN27" s="17"/>
      <c r="AO27" s="17"/>
      <c r="AP27" s="17"/>
      <c r="AQ27" s="17"/>
      <c r="AR27" s="18"/>
      <c r="BE27" s="17"/>
    </row>
    <row r="28" s="22" customFormat="true" ht="12.8" hidden="false" customHeight="false" outlineLevel="0" collapsed="false">
      <c r="A28" s="17"/>
      <c r="B28" s="18"/>
      <c r="C28" s="17"/>
      <c r="D28" s="17"/>
      <c r="E28" s="17"/>
      <c r="F28" s="17"/>
      <c r="G28" s="17"/>
      <c r="H28" s="17"/>
      <c r="I28" s="17"/>
      <c r="J28" s="17"/>
      <c r="K28" s="17"/>
      <c r="L28" s="23" t="s">
        <v>34</v>
      </c>
      <c r="M28" s="23"/>
      <c r="N28" s="23"/>
      <c r="O28" s="23"/>
      <c r="P28" s="23"/>
      <c r="Q28" s="17"/>
      <c r="R28" s="17"/>
      <c r="S28" s="17"/>
      <c r="T28" s="17"/>
      <c r="U28" s="17"/>
      <c r="V28" s="17"/>
      <c r="W28" s="23" t="s">
        <v>35</v>
      </c>
      <c r="X28" s="23"/>
      <c r="Y28" s="23"/>
      <c r="Z28" s="23"/>
      <c r="AA28" s="23"/>
      <c r="AB28" s="23"/>
      <c r="AC28" s="23"/>
      <c r="AD28" s="23"/>
      <c r="AE28" s="23"/>
      <c r="AF28" s="17"/>
      <c r="AG28" s="17"/>
      <c r="AH28" s="17"/>
      <c r="AI28" s="17"/>
      <c r="AJ28" s="17"/>
      <c r="AK28" s="23" t="s">
        <v>36</v>
      </c>
      <c r="AL28" s="23"/>
      <c r="AM28" s="23"/>
      <c r="AN28" s="23"/>
      <c r="AO28" s="23"/>
      <c r="AP28" s="17"/>
      <c r="AQ28" s="17"/>
      <c r="AR28" s="18"/>
      <c r="BE28" s="17"/>
    </row>
    <row r="29" s="24" customFormat="true" ht="14.4" hidden="false" customHeight="true" outlineLevel="0" collapsed="false">
      <c r="B29" s="25"/>
      <c r="D29" s="13" t="s">
        <v>37</v>
      </c>
      <c r="F29" s="13" t="s">
        <v>38</v>
      </c>
      <c r="L29" s="26" t="n">
        <v>0.21</v>
      </c>
      <c r="M29" s="26"/>
      <c r="N29" s="26"/>
      <c r="O29" s="26"/>
      <c r="P29" s="26"/>
      <c r="W29" s="27" t="n">
        <f aca="false">ROUND(AZ94, 2)</f>
        <v>0</v>
      </c>
      <c r="X29" s="27"/>
      <c r="Y29" s="27"/>
      <c r="Z29" s="27"/>
      <c r="AA29" s="27"/>
      <c r="AB29" s="27"/>
      <c r="AC29" s="27"/>
      <c r="AD29" s="27"/>
      <c r="AE29" s="27"/>
      <c r="AK29" s="27" t="n">
        <f aca="false">ROUND(AV94, 2)</f>
        <v>0</v>
      </c>
      <c r="AL29" s="27"/>
      <c r="AM29" s="27"/>
      <c r="AN29" s="27"/>
      <c r="AO29" s="27"/>
      <c r="AR29" s="25"/>
    </row>
    <row r="30" s="24" customFormat="true" ht="14.4" hidden="false" customHeight="true" outlineLevel="0" collapsed="false">
      <c r="B30" s="25"/>
      <c r="F30" s="13" t="s">
        <v>39</v>
      </c>
      <c r="L30" s="26" t="n">
        <v>0.15</v>
      </c>
      <c r="M30" s="26"/>
      <c r="N30" s="26"/>
      <c r="O30" s="26"/>
      <c r="P30" s="26"/>
      <c r="W30" s="27" t="n">
        <f aca="false">ROUND(BA94, 2)</f>
        <v>0</v>
      </c>
      <c r="X30" s="27"/>
      <c r="Y30" s="27"/>
      <c r="Z30" s="27"/>
      <c r="AA30" s="27"/>
      <c r="AB30" s="27"/>
      <c r="AC30" s="27"/>
      <c r="AD30" s="27"/>
      <c r="AE30" s="27"/>
      <c r="AK30" s="27" t="n">
        <f aca="false">ROUND(AW94, 2)</f>
        <v>0</v>
      </c>
      <c r="AL30" s="27"/>
      <c r="AM30" s="27"/>
      <c r="AN30" s="27"/>
      <c r="AO30" s="27"/>
      <c r="AR30" s="25"/>
    </row>
    <row r="31" s="24" customFormat="true" ht="14.4" hidden="true" customHeight="true" outlineLevel="0" collapsed="false">
      <c r="B31" s="25"/>
      <c r="F31" s="13" t="s">
        <v>40</v>
      </c>
      <c r="L31" s="26" t="n">
        <v>0.21</v>
      </c>
      <c r="M31" s="26"/>
      <c r="N31" s="26"/>
      <c r="O31" s="26"/>
      <c r="P31" s="26"/>
      <c r="W31" s="27" t="n">
        <f aca="false">ROUND(BB94, 2)</f>
        <v>0</v>
      </c>
      <c r="X31" s="27"/>
      <c r="Y31" s="27"/>
      <c r="Z31" s="27"/>
      <c r="AA31" s="27"/>
      <c r="AB31" s="27"/>
      <c r="AC31" s="27"/>
      <c r="AD31" s="27"/>
      <c r="AE31" s="27"/>
      <c r="AK31" s="27" t="n">
        <v>0</v>
      </c>
      <c r="AL31" s="27"/>
      <c r="AM31" s="27"/>
      <c r="AN31" s="27"/>
      <c r="AO31" s="27"/>
      <c r="AR31" s="25"/>
    </row>
    <row r="32" s="24" customFormat="true" ht="14.4" hidden="true" customHeight="true" outlineLevel="0" collapsed="false">
      <c r="B32" s="25"/>
      <c r="F32" s="13" t="s">
        <v>41</v>
      </c>
      <c r="L32" s="26" t="n">
        <v>0.15</v>
      </c>
      <c r="M32" s="26"/>
      <c r="N32" s="26"/>
      <c r="O32" s="26"/>
      <c r="P32" s="26"/>
      <c r="W32" s="27" t="n">
        <f aca="false">ROUND(BC94, 2)</f>
        <v>0</v>
      </c>
      <c r="X32" s="27"/>
      <c r="Y32" s="27"/>
      <c r="Z32" s="27"/>
      <c r="AA32" s="27"/>
      <c r="AB32" s="27"/>
      <c r="AC32" s="27"/>
      <c r="AD32" s="27"/>
      <c r="AE32" s="27"/>
      <c r="AK32" s="27" t="n">
        <v>0</v>
      </c>
      <c r="AL32" s="27"/>
      <c r="AM32" s="27"/>
      <c r="AN32" s="27"/>
      <c r="AO32" s="27"/>
      <c r="AR32" s="25"/>
    </row>
    <row r="33" s="24" customFormat="true" ht="14.4" hidden="true" customHeight="true" outlineLevel="0" collapsed="false">
      <c r="B33" s="25"/>
      <c r="F33" s="13" t="s">
        <v>42</v>
      </c>
      <c r="L33" s="26" t="n">
        <v>0</v>
      </c>
      <c r="M33" s="26"/>
      <c r="N33" s="26"/>
      <c r="O33" s="26"/>
      <c r="P33" s="26"/>
      <c r="W33" s="27" t="n">
        <f aca="false">ROUND(BD94, 2)</f>
        <v>0</v>
      </c>
      <c r="X33" s="27"/>
      <c r="Y33" s="27"/>
      <c r="Z33" s="27"/>
      <c r="AA33" s="27"/>
      <c r="AB33" s="27"/>
      <c r="AC33" s="27"/>
      <c r="AD33" s="27"/>
      <c r="AE33" s="27"/>
      <c r="AK33" s="27" t="n">
        <v>0</v>
      </c>
      <c r="AL33" s="27"/>
      <c r="AM33" s="27"/>
      <c r="AN33" s="27"/>
      <c r="AO33" s="27"/>
      <c r="AR33" s="25"/>
    </row>
    <row r="34" s="22" customFormat="true" ht="6.95" hidden="false" customHeight="true" outlineLevel="0" collapsed="false">
      <c r="A34" s="17"/>
      <c r="B34" s="18"/>
      <c r="C34" s="17"/>
      <c r="D34" s="17"/>
      <c r="E34" s="17"/>
      <c r="F34" s="17"/>
      <c r="G34" s="17"/>
      <c r="H34" s="17"/>
      <c r="I34" s="17"/>
      <c r="J34" s="17"/>
      <c r="K34" s="17"/>
      <c r="L34" s="17"/>
      <c r="M34" s="17"/>
      <c r="N34" s="17"/>
      <c r="O34" s="17"/>
      <c r="P34" s="17"/>
      <c r="Q34" s="17"/>
      <c r="R34" s="17"/>
      <c r="S34" s="17"/>
      <c r="T34" s="17"/>
      <c r="U34" s="17"/>
      <c r="V34" s="17"/>
      <c r="W34" s="17"/>
      <c r="X34" s="17"/>
      <c r="Y34" s="17"/>
      <c r="Z34" s="17"/>
      <c r="AA34" s="17"/>
      <c r="AB34" s="17"/>
      <c r="AC34" s="17"/>
      <c r="AD34" s="17"/>
      <c r="AE34" s="17"/>
      <c r="AF34" s="17"/>
      <c r="AG34" s="17"/>
      <c r="AH34" s="17"/>
      <c r="AI34" s="17"/>
      <c r="AJ34" s="17"/>
      <c r="AK34" s="17"/>
      <c r="AL34" s="17"/>
      <c r="AM34" s="17"/>
      <c r="AN34" s="17"/>
      <c r="AO34" s="17"/>
      <c r="AP34" s="17"/>
      <c r="AQ34" s="17"/>
      <c r="AR34" s="18"/>
      <c r="BE34" s="17"/>
    </row>
    <row r="35" s="22" customFormat="true" ht="25.9" hidden="false" customHeight="true" outlineLevel="0" collapsed="false">
      <c r="A35" s="17"/>
      <c r="B35" s="18"/>
      <c r="C35" s="28"/>
      <c r="D35" s="29" t="s">
        <v>43</v>
      </c>
      <c r="E35" s="30"/>
      <c r="F35" s="30"/>
      <c r="G35" s="30"/>
      <c r="H35" s="30"/>
      <c r="I35" s="30"/>
      <c r="J35" s="30"/>
      <c r="K35" s="30"/>
      <c r="L35" s="30"/>
      <c r="M35" s="30"/>
      <c r="N35" s="30"/>
      <c r="O35" s="30"/>
      <c r="P35" s="30"/>
      <c r="Q35" s="30"/>
      <c r="R35" s="30"/>
      <c r="S35" s="30"/>
      <c r="T35" s="31" t="s">
        <v>44</v>
      </c>
      <c r="U35" s="30"/>
      <c r="V35" s="30"/>
      <c r="W35" s="30"/>
      <c r="X35" s="32" t="s">
        <v>45</v>
      </c>
      <c r="Y35" s="32"/>
      <c r="Z35" s="32"/>
      <c r="AA35" s="32"/>
      <c r="AB35" s="32"/>
      <c r="AC35" s="30"/>
      <c r="AD35" s="30"/>
      <c r="AE35" s="30"/>
      <c r="AF35" s="30"/>
      <c r="AG35" s="30"/>
      <c r="AH35" s="30"/>
      <c r="AI35" s="30"/>
      <c r="AJ35" s="30"/>
      <c r="AK35" s="33" t="n">
        <f aca="false">SUM(AK26:AK33)</f>
        <v>0</v>
      </c>
      <c r="AL35" s="33"/>
      <c r="AM35" s="33"/>
      <c r="AN35" s="33"/>
      <c r="AO35" s="33"/>
      <c r="AP35" s="28"/>
      <c r="AQ35" s="28"/>
      <c r="AR35" s="18"/>
      <c r="BE35" s="17"/>
    </row>
    <row r="36" s="22" customFormat="true" ht="6.95" hidden="false" customHeight="true" outlineLevel="0" collapsed="false">
      <c r="A36" s="17"/>
      <c r="B36" s="18"/>
      <c r="C36" s="17"/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7"/>
      <c r="Q36" s="17"/>
      <c r="R36" s="17"/>
      <c r="S36" s="17"/>
      <c r="T36" s="17"/>
      <c r="U36" s="17"/>
      <c r="V36" s="17"/>
      <c r="W36" s="17"/>
      <c r="X36" s="17"/>
      <c r="Y36" s="17"/>
      <c r="Z36" s="17"/>
      <c r="AA36" s="17"/>
      <c r="AB36" s="17"/>
      <c r="AC36" s="17"/>
      <c r="AD36" s="17"/>
      <c r="AE36" s="17"/>
      <c r="AF36" s="17"/>
      <c r="AG36" s="17"/>
      <c r="AH36" s="17"/>
      <c r="AI36" s="17"/>
      <c r="AJ36" s="17"/>
      <c r="AK36" s="17"/>
      <c r="AL36" s="17"/>
      <c r="AM36" s="17"/>
      <c r="AN36" s="17"/>
      <c r="AO36" s="17"/>
      <c r="AP36" s="17"/>
      <c r="AQ36" s="17"/>
      <c r="AR36" s="18"/>
      <c r="BE36" s="17"/>
    </row>
    <row r="37" s="22" customFormat="true" ht="14.4" hidden="false" customHeight="true" outlineLevel="0" collapsed="false">
      <c r="A37" s="17"/>
      <c r="B37" s="18"/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  <c r="AA37" s="17"/>
      <c r="AB37" s="17"/>
      <c r="AC37" s="17"/>
      <c r="AD37" s="17"/>
      <c r="AE37" s="17"/>
      <c r="AF37" s="17"/>
      <c r="AG37" s="17"/>
      <c r="AH37" s="17"/>
      <c r="AI37" s="17"/>
      <c r="AJ37" s="17"/>
      <c r="AK37" s="17"/>
      <c r="AL37" s="17"/>
      <c r="AM37" s="17"/>
      <c r="AN37" s="17"/>
      <c r="AO37" s="17"/>
      <c r="AP37" s="17"/>
      <c r="AQ37" s="17"/>
      <c r="AR37" s="18"/>
      <c r="BE37" s="17"/>
    </row>
    <row r="38" customFormat="false" ht="14.4" hidden="false" customHeight="true" outlineLevel="0" collapsed="false">
      <c r="B38" s="6"/>
      <c r="AR38" s="6"/>
    </row>
    <row r="39" customFormat="false" ht="14.4" hidden="false" customHeight="true" outlineLevel="0" collapsed="false">
      <c r="B39" s="6"/>
      <c r="AR39" s="6"/>
    </row>
    <row r="40" customFormat="false" ht="14.4" hidden="false" customHeight="true" outlineLevel="0" collapsed="false">
      <c r="B40" s="6"/>
      <c r="AR40" s="6"/>
    </row>
    <row r="41" customFormat="false" ht="14.4" hidden="false" customHeight="true" outlineLevel="0" collapsed="false">
      <c r="B41" s="6"/>
      <c r="AR41" s="6"/>
    </row>
    <row r="42" customFormat="false" ht="14.4" hidden="false" customHeight="true" outlineLevel="0" collapsed="false">
      <c r="B42" s="6"/>
      <c r="AR42" s="6"/>
    </row>
    <row r="43" customFormat="false" ht="14.4" hidden="false" customHeight="true" outlineLevel="0" collapsed="false">
      <c r="B43" s="6"/>
      <c r="AR43" s="6"/>
    </row>
    <row r="44" customFormat="false" ht="14.4" hidden="false" customHeight="true" outlineLevel="0" collapsed="false">
      <c r="B44" s="6"/>
      <c r="AR44" s="6"/>
    </row>
    <row r="45" customFormat="false" ht="14.4" hidden="false" customHeight="true" outlineLevel="0" collapsed="false">
      <c r="B45" s="6"/>
      <c r="AR45" s="6"/>
    </row>
    <row r="46" customFormat="false" ht="14.4" hidden="false" customHeight="true" outlineLevel="0" collapsed="false">
      <c r="B46" s="6"/>
      <c r="AR46" s="6"/>
    </row>
    <row r="47" customFormat="false" ht="14.4" hidden="false" customHeight="true" outlineLevel="0" collapsed="false">
      <c r="B47" s="6"/>
      <c r="AR47" s="6"/>
    </row>
    <row r="48" customFormat="false" ht="14.4" hidden="false" customHeight="true" outlineLevel="0" collapsed="false">
      <c r="B48" s="6"/>
      <c r="AR48" s="6"/>
    </row>
    <row r="49" s="22" customFormat="true" ht="14.4" hidden="false" customHeight="true" outlineLevel="0" collapsed="false">
      <c r="B49" s="34"/>
      <c r="D49" s="35" t="s">
        <v>46</v>
      </c>
      <c r="E49" s="36"/>
      <c r="F49" s="36"/>
      <c r="G49" s="36"/>
      <c r="H49" s="36"/>
      <c r="I49" s="36"/>
      <c r="J49" s="36"/>
      <c r="K49" s="36"/>
      <c r="L49" s="36"/>
      <c r="M49" s="36"/>
      <c r="N49" s="36"/>
      <c r="O49" s="36"/>
      <c r="P49" s="36"/>
      <c r="Q49" s="36"/>
      <c r="R49" s="36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  <c r="AF49" s="36"/>
      <c r="AG49" s="36"/>
      <c r="AH49" s="35" t="s">
        <v>47</v>
      </c>
      <c r="AI49" s="36"/>
      <c r="AJ49" s="36"/>
      <c r="AK49" s="36"/>
      <c r="AL49" s="36"/>
      <c r="AM49" s="36"/>
      <c r="AN49" s="36"/>
      <c r="AO49" s="36"/>
      <c r="AR49" s="34"/>
    </row>
    <row r="50" customFormat="false" ht="12.8" hidden="false" customHeight="false" outlineLevel="0" collapsed="false">
      <c r="B50" s="6"/>
      <c r="AR50" s="6"/>
    </row>
    <row r="51" customFormat="false" ht="12.8" hidden="false" customHeight="false" outlineLevel="0" collapsed="false">
      <c r="B51" s="6"/>
      <c r="AR51" s="6"/>
    </row>
    <row r="52" customFormat="false" ht="12.8" hidden="false" customHeight="false" outlineLevel="0" collapsed="false">
      <c r="B52" s="6"/>
      <c r="AR52" s="6"/>
    </row>
    <row r="53" customFormat="false" ht="12.8" hidden="false" customHeight="false" outlineLevel="0" collapsed="false">
      <c r="B53" s="6"/>
      <c r="AR53" s="6"/>
    </row>
    <row r="54" customFormat="false" ht="12.8" hidden="false" customHeight="false" outlineLevel="0" collapsed="false">
      <c r="B54" s="6"/>
      <c r="AR54" s="6"/>
    </row>
    <row r="55" customFormat="false" ht="12.8" hidden="false" customHeight="false" outlineLevel="0" collapsed="false">
      <c r="B55" s="6"/>
      <c r="AR55" s="6"/>
    </row>
    <row r="56" customFormat="false" ht="12.8" hidden="false" customHeight="false" outlineLevel="0" collapsed="false">
      <c r="B56" s="6"/>
      <c r="AR56" s="6"/>
    </row>
    <row r="57" customFormat="false" ht="12.8" hidden="false" customHeight="false" outlineLevel="0" collapsed="false">
      <c r="B57" s="6"/>
      <c r="AR57" s="6"/>
    </row>
    <row r="58" customFormat="false" ht="12.8" hidden="false" customHeight="false" outlineLevel="0" collapsed="false">
      <c r="B58" s="6"/>
      <c r="AR58" s="6"/>
    </row>
    <row r="59" customFormat="false" ht="12.8" hidden="false" customHeight="false" outlineLevel="0" collapsed="false">
      <c r="B59" s="6"/>
      <c r="AR59" s="6"/>
    </row>
    <row r="60" s="22" customFormat="true" ht="12.8" hidden="false" customHeight="false" outlineLevel="0" collapsed="false">
      <c r="A60" s="17"/>
      <c r="B60" s="18"/>
      <c r="C60" s="17"/>
      <c r="D60" s="37" t="s">
        <v>48</v>
      </c>
      <c r="E60" s="20"/>
      <c r="F60" s="20"/>
      <c r="G60" s="20"/>
      <c r="H60" s="20"/>
      <c r="I60" s="20"/>
      <c r="J60" s="20"/>
      <c r="K60" s="20"/>
      <c r="L60" s="20"/>
      <c r="M60" s="20"/>
      <c r="N60" s="20"/>
      <c r="O60" s="20"/>
      <c r="P60" s="20"/>
      <c r="Q60" s="20"/>
      <c r="R60" s="20"/>
      <c r="S60" s="20"/>
      <c r="T60" s="20"/>
      <c r="U60" s="20"/>
      <c r="V60" s="37" t="s">
        <v>49</v>
      </c>
      <c r="W60" s="20"/>
      <c r="X60" s="20"/>
      <c r="Y60" s="20"/>
      <c r="Z60" s="20"/>
      <c r="AA60" s="20"/>
      <c r="AB60" s="20"/>
      <c r="AC60" s="20"/>
      <c r="AD60" s="20"/>
      <c r="AE60" s="20"/>
      <c r="AF60" s="20"/>
      <c r="AG60" s="20"/>
      <c r="AH60" s="37" t="s">
        <v>48</v>
      </c>
      <c r="AI60" s="20"/>
      <c r="AJ60" s="20"/>
      <c r="AK60" s="20"/>
      <c r="AL60" s="20"/>
      <c r="AM60" s="37" t="s">
        <v>49</v>
      </c>
      <c r="AN60" s="20"/>
      <c r="AO60" s="20"/>
      <c r="AP60" s="17"/>
      <c r="AQ60" s="17"/>
      <c r="AR60" s="18"/>
      <c r="BE60" s="17"/>
    </row>
    <row r="61" customFormat="false" ht="12.8" hidden="false" customHeight="false" outlineLevel="0" collapsed="false">
      <c r="B61" s="6"/>
      <c r="AR61" s="6"/>
    </row>
    <row r="62" customFormat="false" ht="12.8" hidden="false" customHeight="false" outlineLevel="0" collapsed="false">
      <c r="B62" s="6"/>
      <c r="AR62" s="6"/>
    </row>
    <row r="63" customFormat="false" ht="12.8" hidden="false" customHeight="false" outlineLevel="0" collapsed="false">
      <c r="B63" s="6"/>
      <c r="AR63" s="6"/>
    </row>
    <row r="64" s="22" customFormat="true" ht="12.8" hidden="false" customHeight="false" outlineLevel="0" collapsed="false">
      <c r="A64" s="17"/>
      <c r="B64" s="18"/>
      <c r="C64" s="17"/>
      <c r="D64" s="35" t="s">
        <v>50</v>
      </c>
      <c r="E64" s="38"/>
      <c r="F64" s="38"/>
      <c r="G64" s="38"/>
      <c r="H64" s="38"/>
      <c r="I64" s="38"/>
      <c r="J64" s="38"/>
      <c r="K64" s="38"/>
      <c r="L64" s="38"/>
      <c r="M64" s="38"/>
      <c r="N64" s="38"/>
      <c r="O64" s="38"/>
      <c r="P64" s="38"/>
      <c r="Q64" s="38"/>
      <c r="R64" s="38"/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  <c r="AD64" s="38"/>
      <c r="AE64" s="38"/>
      <c r="AF64" s="38"/>
      <c r="AG64" s="38"/>
      <c r="AH64" s="35" t="s">
        <v>51</v>
      </c>
      <c r="AI64" s="38"/>
      <c r="AJ64" s="38"/>
      <c r="AK64" s="38"/>
      <c r="AL64" s="38"/>
      <c r="AM64" s="38"/>
      <c r="AN64" s="38"/>
      <c r="AO64" s="38"/>
      <c r="AP64" s="17"/>
      <c r="AQ64" s="17"/>
      <c r="AR64" s="18"/>
      <c r="BE64" s="17"/>
    </row>
    <row r="65" customFormat="false" ht="12.8" hidden="false" customHeight="false" outlineLevel="0" collapsed="false">
      <c r="B65" s="6"/>
      <c r="AR65" s="6"/>
    </row>
    <row r="66" customFormat="false" ht="12.8" hidden="false" customHeight="false" outlineLevel="0" collapsed="false">
      <c r="B66" s="6"/>
      <c r="AR66" s="6"/>
    </row>
    <row r="67" customFormat="false" ht="12.8" hidden="false" customHeight="false" outlineLevel="0" collapsed="false">
      <c r="B67" s="6"/>
      <c r="AR67" s="6"/>
    </row>
    <row r="68" customFormat="false" ht="12.8" hidden="false" customHeight="false" outlineLevel="0" collapsed="false">
      <c r="B68" s="6"/>
      <c r="AR68" s="6"/>
    </row>
    <row r="69" customFormat="false" ht="12.8" hidden="false" customHeight="false" outlineLevel="0" collapsed="false">
      <c r="B69" s="6"/>
      <c r="AR69" s="6"/>
    </row>
    <row r="70" customFormat="false" ht="12.8" hidden="false" customHeight="false" outlineLevel="0" collapsed="false">
      <c r="B70" s="6"/>
      <c r="AR70" s="6"/>
    </row>
    <row r="71" customFormat="false" ht="12.8" hidden="false" customHeight="false" outlineLevel="0" collapsed="false">
      <c r="B71" s="6"/>
      <c r="AR71" s="6"/>
    </row>
    <row r="72" customFormat="false" ht="12.8" hidden="false" customHeight="false" outlineLevel="0" collapsed="false">
      <c r="B72" s="6"/>
      <c r="AR72" s="6"/>
    </row>
    <row r="73" customFormat="false" ht="12.8" hidden="false" customHeight="false" outlineLevel="0" collapsed="false">
      <c r="B73" s="6"/>
      <c r="AR73" s="6"/>
    </row>
    <row r="74" customFormat="false" ht="12.8" hidden="false" customHeight="false" outlineLevel="0" collapsed="false">
      <c r="B74" s="6"/>
      <c r="AR74" s="6"/>
    </row>
    <row r="75" s="22" customFormat="true" ht="12.8" hidden="false" customHeight="false" outlineLevel="0" collapsed="false">
      <c r="A75" s="17"/>
      <c r="B75" s="18"/>
      <c r="C75" s="17"/>
      <c r="D75" s="37" t="s">
        <v>48</v>
      </c>
      <c r="E75" s="20"/>
      <c r="F75" s="20"/>
      <c r="G75" s="20"/>
      <c r="H75" s="20"/>
      <c r="I75" s="20"/>
      <c r="J75" s="20"/>
      <c r="K75" s="20"/>
      <c r="L75" s="20"/>
      <c r="M75" s="20"/>
      <c r="N75" s="20"/>
      <c r="O75" s="20"/>
      <c r="P75" s="20"/>
      <c r="Q75" s="20"/>
      <c r="R75" s="20"/>
      <c r="S75" s="20"/>
      <c r="T75" s="20"/>
      <c r="U75" s="20"/>
      <c r="V75" s="37" t="s">
        <v>49</v>
      </c>
      <c r="W75" s="20"/>
      <c r="X75" s="20"/>
      <c r="Y75" s="20"/>
      <c r="Z75" s="20"/>
      <c r="AA75" s="20"/>
      <c r="AB75" s="20"/>
      <c r="AC75" s="20"/>
      <c r="AD75" s="20"/>
      <c r="AE75" s="20"/>
      <c r="AF75" s="20"/>
      <c r="AG75" s="20"/>
      <c r="AH75" s="37" t="s">
        <v>48</v>
      </c>
      <c r="AI75" s="20"/>
      <c r="AJ75" s="20"/>
      <c r="AK75" s="20"/>
      <c r="AL75" s="20"/>
      <c r="AM75" s="37" t="s">
        <v>49</v>
      </c>
      <c r="AN75" s="20"/>
      <c r="AO75" s="20"/>
      <c r="AP75" s="17"/>
      <c r="AQ75" s="17"/>
      <c r="AR75" s="18"/>
      <c r="BE75" s="17"/>
    </row>
    <row r="76" s="22" customFormat="true" ht="12.8" hidden="false" customHeight="false" outlineLevel="0" collapsed="false">
      <c r="A76" s="17"/>
      <c r="B76" s="18"/>
      <c r="C76" s="17"/>
      <c r="D76" s="17"/>
      <c r="E76" s="17"/>
      <c r="F76" s="17"/>
      <c r="G76" s="17"/>
      <c r="H76" s="17"/>
      <c r="I76" s="17"/>
      <c r="J76" s="17"/>
      <c r="K76" s="17"/>
      <c r="L76" s="17"/>
      <c r="M76" s="17"/>
      <c r="N76" s="17"/>
      <c r="O76" s="17"/>
      <c r="P76" s="17"/>
      <c r="Q76" s="17"/>
      <c r="R76" s="17"/>
      <c r="S76" s="17"/>
      <c r="T76" s="17"/>
      <c r="U76" s="17"/>
      <c r="V76" s="17"/>
      <c r="W76" s="17"/>
      <c r="X76" s="17"/>
      <c r="Y76" s="17"/>
      <c r="Z76" s="17"/>
      <c r="AA76" s="17"/>
      <c r="AB76" s="17"/>
      <c r="AC76" s="17"/>
      <c r="AD76" s="17"/>
      <c r="AE76" s="17"/>
      <c r="AF76" s="17"/>
      <c r="AG76" s="17"/>
      <c r="AH76" s="17"/>
      <c r="AI76" s="17"/>
      <c r="AJ76" s="17"/>
      <c r="AK76" s="17"/>
      <c r="AL76" s="17"/>
      <c r="AM76" s="17"/>
      <c r="AN76" s="17"/>
      <c r="AO76" s="17"/>
      <c r="AP76" s="17"/>
      <c r="AQ76" s="17"/>
      <c r="AR76" s="18"/>
      <c r="BE76" s="17"/>
    </row>
    <row r="77" s="22" customFormat="true" ht="6.95" hidden="false" customHeight="true" outlineLevel="0" collapsed="false">
      <c r="A77" s="17"/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40"/>
      <c r="M77" s="40"/>
      <c r="N77" s="40"/>
      <c r="O77" s="40"/>
      <c r="P77" s="40"/>
      <c r="Q77" s="40"/>
      <c r="R77" s="40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  <c r="AF77" s="40"/>
      <c r="AG77" s="40"/>
      <c r="AH77" s="40"/>
      <c r="AI77" s="40"/>
      <c r="AJ77" s="40"/>
      <c r="AK77" s="40"/>
      <c r="AL77" s="40"/>
      <c r="AM77" s="40"/>
      <c r="AN77" s="40"/>
      <c r="AO77" s="40"/>
      <c r="AP77" s="40"/>
      <c r="AQ77" s="40"/>
      <c r="AR77" s="18"/>
      <c r="BE77" s="17"/>
    </row>
    <row r="81" s="22" customFormat="true" ht="6.95" hidden="false" customHeight="true" outlineLevel="0" collapsed="false">
      <c r="A81" s="17"/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42"/>
      <c r="M81" s="42"/>
      <c r="N81" s="42"/>
      <c r="O81" s="42"/>
      <c r="P81" s="42"/>
      <c r="Q81" s="42"/>
      <c r="R81" s="42"/>
      <c r="S81" s="42"/>
      <c r="T81" s="42"/>
      <c r="U81" s="42"/>
      <c r="V81" s="42"/>
      <c r="W81" s="42"/>
      <c r="X81" s="42"/>
      <c r="Y81" s="42"/>
      <c r="Z81" s="42"/>
      <c r="AA81" s="42"/>
      <c r="AB81" s="42"/>
      <c r="AC81" s="42"/>
      <c r="AD81" s="42"/>
      <c r="AE81" s="42"/>
      <c r="AF81" s="42"/>
      <c r="AG81" s="42"/>
      <c r="AH81" s="42"/>
      <c r="AI81" s="42"/>
      <c r="AJ81" s="42"/>
      <c r="AK81" s="42"/>
      <c r="AL81" s="42"/>
      <c r="AM81" s="42"/>
      <c r="AN81" s="42"/>
      <c r="AO81" s="42"/>
      <c r="AP81" s="42"/>
      <c r="AQ81" s="42"/>
      <c r="AR81" s="18"/>
      <c r="BE81" s="17"/>
    </row>
    <row r="82" s="22" customFormat="true" ht="24.95" hidden="false" customHeight="true" outlineLevel="0" collapsed="false">
      <c r="A82" s="17"/>
      <c r="B82" s="18"/>
      <c r="C82" s="7" t="s">
        <v>52</v>
      </c>
      <c r="D82" s="17"/>
      <c r="E82" s="17"/>
      <c r="F82" s="17"/>
      <c r="G82" s="17"/>
      <c r="H82" s="17"/>
      <c r="I82" s="17"/>
      <c r="J82" s="17"/>
      <c r="K82" s="17"/>
      <c r="L82" s="17"/>
      <c r="M82" s="17"/>
      <c r="N82" s="17"/>
      <c r="O82" s="17"/>
      <c r="P82" s="17"/>
      <c r="Q82" s="17"/>
      <c r="R82" s="17"/>
      <c r="S82" s="17"/>
      <c r="T82" s="17"/>
      <c r="U82" s="17"/>
      <c r="V82" s="17"/>
      <c r="W82" s="17"/>
      <c r="X82" s="17"/>
      <c r="Y82" s="17"/>
      <c r="Z82" s="17"/>
      <c r="AA82" s="17"/>
      <c r="AB82" s="17"/>
      <c r="AC82" s="17"/>
      <c r="AD82" s="17"/>
      <c r="AE82" s="17"/>
      <c r="AF82" s="17"/>
      <c r="AG82" s="17"/>
      <c r="AH82" s="17"/>
      <c r="AI82" s="17"/>
      <c r="AJ82" s="17"/>
      <c r="AK82" s="17"/>
      <c r="AL82" s="17"/>
      <c r="AM82" s="17"/>
      <c r="AN82" s="17"/>
      <c r="AO82" s="17"/>
      <c r="AP82" s="17"/>
      <c r="AQ82" s="17"/>
      <c r="AR82" s="18"/>
      <c r="BE82" s="17"/>
    </row>
    <row r="83" s="22" customFormat="true" ht="6.95" hidden="false" customHeight="true" outlineLevel="0" collapsed="false">
      <c r="A83" s="17"/>
      <c r="B83" s="18"/>
      <c r="C83" s="17"/>
      <c r="D83" s="17"/>
      <c r="E83" s="17"/>
      <c r="F83" s="17"/>
      <c r="G83" s="17"/>
      <c r="H83" s="17"/>
      <c r="I83" s="17"/>
      <c r="J83" s="17"/>
      <c r="K83" s="17"/>
      <c r="L83" s="17"/>
      <c r="M83" s="17"/>
      <c r="N83" s="17"/>
      <c r="O83" s="17"/>
      <c r="P83" s="17"/>
      <c r="Q83" s="17"/>
      <c r="R83" s="17"/>
      <c r="S83" s="17"/>
      <c r="T83" s="17"/>
      <c r="U83" s="17"/>
      <c r="V83" s="17"/>
      <c r="W83" s="17"/>
      <c r="X83" s="17"/>
      <c r="Y83" s="17"/>
      <c r="Z83" s="17"/>
      <c r="AA83" s="17"/>
      <c r="AB83" s="17"/>
      <c r="AC83" s="17"/>
      <c r="AD83" s="17"/>
      <c r="AE83" s="17"/>
      <c r="AF83" s="17"/>
      <c r="AG83" s="17"/>
      <c r="AH83" s="17"/>
      <c r="AI83" s="17"/>
      <c r="AJ83" s="17"/>
      <c r="AK83" s="17"/>
      <c r="AL83" s="17"/>
      <c r="AM83" s="17"/>
      <c r="AN83" s="17"/>
      <c r="AO83" s="17"/>
      <c r="AP83" s="17"/>
      <c r="AQ83" s="17"/>
      <c r="AR83" s="18"/>
      <c r="BE83" s="17"/>
    </row>
    <row r="84" s="43" customFormat="true" ht="12" hidden="false" customHeight="true" outlineLevel="0" collapsed="false">
      <c r="B84" s="44"/>
      <c r="C84" s="13" t="s">
        <v>11</v>
      </c>
      <c r="L84" s="43" t="str">
        <f aca="false">K5</f>
        <v>Vlhka22</v>
      </c>
      <c r="AR84" s="44"/>
    </row>
    <row r="85" s="45" customFormat="true" ht="36.95" hidden="false" customHeight="true" outlineLevel="0" collapsed="false">
      <c r="B85" s="46"/>
      <c r="C85" s="47" t="s">
        <v>13</v>
      </c>
      <c r="L85" s="48" t="str">
        <f aca="false">K6</f>
        <v>Výpočet ploch pro úklid společných prostor v domě</v>
      </c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R85" s="46"/>
    </row>
    <row r="86" s="22" customFormat="true" ht="6.95" hidden="false" customHeight="true" outlineLevel="0" collapsed="false">
      <c r="A86" s="17"/>
      <c r="B86" s="18"/>
      <c r="C86" s="17"/>
      <c r="D86" s="17"/>
      <c r="E86" s="17"/>
      <c r="F86" s="17"/>
      <c r="G86" s="17"/>
      <c r="H86" s="17"/>
      <c r="I86" s="17"/>
      <c r="J86" s="17"/>
      <c r="K86" s="17"/>
      <c r="L86" s="17"/>
      <c r="M86" s="17"/>
      <c r="N86" s="17"/>
      <c r="O86" s="17"/>
      <c r="P86" s="17"/>
      <c r="Q86" s="17"/>
      <c r="R86" s="17"/>
      <c r="S86" s="17"/>
      <c r="T86" s="17"/>
      <c r="U86" s="17"/>
      <c r="V86" s="17"/>
      <c r="W86" s="17"/>
      <c r="X86" s="17"/>
      <c r="Y86" s="17"/>
      <c r="Z86" s="17"/>
      <c r="AA86" s="17"/>
      <c r="AB86" s="17"/>
      <c r="AC86" s="17"/>
      <c r="AD86" s="17"/>
      <c r="AE86" s="17"/>
      <c r="AF86" s="17"/>
      <c r="AG86" s="17"/>
      <c r="AH86" s="17"/>
      <c r="AI86" s="17"/>
      <c r="AJ86" s="17"/>
      <c r="AK86" s="17"/>
      <c r="AL86" s="17"/>
      <c r="AM86" s="17"/>
      <c r="AN86" s="17"/>
      <c r="AO86" s="17"/>
      <c r="AP86" s="17"/>
      <c r="AQ86" s="17"/>
      <c r="AR86" s="18"/>
      <c r="BE86" s="17"/>
    </row>
    <row r="87" s="22" customFormat="true" ht="12" hidden="false" customHeight="true" outlineLevel="0" collapsed="false">
      <c r="A87" s="17"/>
      <c r="B87" s="18"/>
      <c r="C87" s="13" t="s">
        <v>17</v>
      </c>
      <c r="D87" s="17"/>
      <c r="E87" s="17"/>
      <c r="F87" s="17"/>
      <c r="G87" s="17"/>
      <c r="H87" s="17"/>
      <c r="I87" s="17"/>
      <c r="J87" s="17"/>
      <c r="K87" s="17"/>
      <c r="L87" s="49" t="str">
        <f aca="false">IF(K8="","",K8)</f>
        <v>Vlhká 179/22,Brno</v>
      </c>
      <c r="M87" s="17"/>
      <c r="N87" s="17"/>
      <c r="O87" s="17"/>
      <c r="P87" s="17"/>
      <c r="Q87" s="17"/>
      <c r="R87" s="17"/>
      <c r="S87" s="17"/>
      <c r="T87" s="17"/>
      <c r="U87" s="17"/>
      <c r="V87" s="17"/>
      <c r="W87" s="17"/>
      <c r="X87" s="17"/>
      <c r="Y87" s="17"/>
      <c r="Z87" s="17"/>
      <c r="AA87" s="17"/>
      <c r="AB87" s="17"/>
      <c r="AC87" s="17"/>
      <c r="AD87" s="17"/>
      <c r="AE87" s="17"/>
      <c r="AF87" s="17"/>
      <c r="AG87" s="17"/>
      <c r="AH87" s="17"/>
      <c r="AI87" s="13" t="s">
        <v>19</v>
      </c>
      <c r="AJ87" s="17"/>
      <c r="AK87" s="17"/>
      <c r="AL87" s="17"/>
      <c r="AM87" s="50" t="str">
        <f aca="false">IF(AN8= "","",AN8)</f>
        <v>23. 9. 2021</v>
      </c>
      <c r="AN87" s="50"/>
      <c r="AO87" s="17"/>
      <c r="AP87" s="17"/>
      <c r="AQ87" s="17"/>
      <c r="AR87" s="18"/>
      <c r="BE87" s="17"/>
    </row>
    <row r="88" s="22" customFormat="true" ht="6.95" hidden="false" customHeight="true" outlineLevel="0" collapsed="false">
      <c r="A88" s="17"/>
      <c r="B88" s="18"/>
      <c r="C88" s="17"/>
      <c r="D88" s="17"/>
      <c r="E88" s="17"/>
      <c r="F88" s="17"/>
      <c r="G88" s="17"/>
      <c r="H88" s="17"/>
      <c r="I88" s="17"/>
      <c r="J88" s="17"/>
      <c r="K88" s="17"/>
      <c r="L88" s="17"/>
      <c r="M88" s="17"/>
      <c r="N88" s="17"/>
      <c r="O88" s="17"/>
      <c r="P88" s="17"/>
      <c r="Q88" s="17"/>
      <c r="R88" s="17"/>
      <c r="S88" s="17"/>
      <c r="T88" s="17"/>
      <c r="U88" s="17"/>
      <c r="V88" s="17"/>
      <c r="W88" s="17"/>
      <c r="X88" s="17"/>
      <c r="Y88" s="17"/>
      <c r="Z88" s="17"/>
      <c r="AA88" s="17"/>
      <c r="AB88" s="17"/>
      <c r="AC88" s="17"/>
      <c r="AD88" s="17"/>
      <c r="AE88" s="17"/>
      <c r="AF88" s="17"/>
      <c r="AG88" s="17"/>
      <c r="AH88" s="17"/>
      <c r="AI88" s="17"/>
      <c r="AJ88" s="17"/>
      <c r="AK88" s="17"/>
      <c r="AL88" s="17"/>
      <c r="AM88" s="17"/>
      <c r="AN88" s="17"/>
      <c r="AO88" s="17"/>
      <c r="AP88" s="17"/>
      <c r="AQ88" s="17"/>
      <c r="AR88" s="18"/>
      <c r="BE88" s="17"/>
    </row>
    <row r="89" s="22" customFormat="true" ht="15.15" hidden="false" customHeight="true" outlineLevel="0" collapsed="false">
      <c r="A89" s="17"/>
      <c r="B89" s="18"/>
      <c r="C89" s="13" t="s">
        <v>21</v>
      </c>
      <c r="D89" s="17"/>
      <c r="E89" s="17"/>
      <c r="F89" s="17"/>
      <c r="G89" s="17"/>
      <c r="H89" s="17"/>
      <c r="I89" s="17"/>
      <c r="J89" s="17"/>
      <c r="K89" s="17"/>
      <c r="L89" s="43" t="str">
        <f aca="false">IF(E11= "","",E11)</f>
        <v>MmBrna,OSM,Husova 3,Brno</v>
      </c>
      <c r="M89" s="17"/>
      <c r="N89" s="17"/>
      <c r="O89" s="17"/>
      <c r="P89" s="17"/>
      <c r="Q89" s="17"/>
      <c r="R89" s="17"/>
      <c r="S89" s="17"/>
      <c r="T89" s="17"/>
      <c r="U89" s="17"/>
      <c r="V89" s="17"/>
      <c r="W89" s="17"/>
      <c r="X89" s="17"/>
      <c r="Y89" s="17"/>
      <c r="Z89" s="17"/>
      <c r="AA89" s="17"/>
      <c r="AB89" s="17"/>
      <c r="AC89" s="17"/>
      <c r="AD89" s="17"/>
      <c r="AE89" s="17"/>
      <c r="AF89" s="17"/>
      <c r="AG89" s="17"/>
      <c r="AH89" s="17"/>
      <c r="AI89" s="13" t="s">
        <v>27</v>
      </c>
      <c r="AJ89" s="17"/>
      <c r="AK89" s="17"/>
      <c r="AL89" s="17"/>
      <c r="AM89" s="51" t="str">
        <f aca="false">IF(E17="","",E17)</f>
        <v>R.Volková</v>
      </c>
      <c r="AN89" s="51"/>
      <c r="AO89" s="51"/>
      <c r="AP89" s="51"/>
      <c r="AQ89" s="17"/>
      <c r="AR89" s="18"/>
      <c r="AS89" s="52" t="s">
        <v>53</v>
      </c>
      <c r="AT89" s="52"/>
      <c r="AU89" s="53"/>
      <c r="AV89" s="53"/>
      <c r="AW89" s="53"/>
      <c r="AX89" s="53"/>
      <c r="AY89" s="53"/>
      <c r="AZ89" s="53"/>
      <c r="BA89" s="53"/>
      <c r="BB89" s="53"/>
      <c r="BC89" s="53"/>
      <c r="BD89" s="54"/>
      <c r="BE89" s="17"/>
    </row>
    <row r="90" s="22" customFormat="true" ht="15.15" hidden="false" customHeight="true" outlineLevel="0" collapsed="false">
      <c r="A90" s="17"/>
      <c r="B90" s="18"/>
      <c r="C90" s="13" t="s">
        <v>25</v>
      </c>
      <c r="D90" s="17"/>
      <c r="E90" s="17"/>
      <c r="F90" s="17"/>
      <c r="G90" s="17"/>
      <c r="H90" s="17"/>
      <c r="I90" s="17"/>
      <c r="J90" s="17"/>
      <c r="K90" s="17"/>
      <c r="L90" s="43" t="str">
        <f aca="false">IF(E14="","",E14)</f>
        <v> </v>
      </c>
      <c r="M90" s="17"/>
      <c r="N90" s="17"/>
      <c r="O90" s="17"/>
      <c r="P90" s="17"/>
      <c r="Q90" s="17"/>
      <c r="R90" s="17"/>
      <c r="S90" s="17"/>
      <c r="T90" s="17"/>
      <c r="U90" s="17"/>
      <c r="V90" s="17"/>
      <c r="W90" s="17"/>
      <c r="X90" s="17"/>
      <c r="Y90" s="17"/>
      <c r="Z90" s="17"/>
      <c r="AA90" s="17"/>
      <c r="AB90" s="17"/>
      <c r="AC90" s="17"/>
      <c r="AD90" s="17"/>
      <c r="AE90" s="17"/>
      <c r="AF90" s="17"/>
      <c r="AG90" s="17"/>
      <c r="AH90" s="17"/>
      <c r="AI90" s="13" t="s">
        <v>30</v>
      </c>
      <c r="AJ90" s="17"/>
      <c r="AK90" s="17"/>
      <c r="AL90" s="17"/>
      <c r="AM90" s="51" t="str">
        <f aca="false">IF(E20="","",E20)</f>
        <v>Radka Volková</v>
      </c>
      <c r="AN90" s="51"/>
      <c r="AO90" s="51"/>
      <c r="AP90" s="51"/>
      <c r="AQ90" s="17"/>
      <c r="AR90" s="18"/>
      <c r="AS90" s="52"/>
      <c r="AT90" s="52"/>
      <c r="AU90" s="55"/>
      <c r="AV90" s="55"/>
      <c r="AW90" s="55"/>
      <c r="AX90" s="55"/>
      <c r="AY90" s="55"/>
      <c r="AZ90" s="55"/>
      <c r="BA90" s="55"/>
      <c r="BB90" s="55"/>
      <c r="BC90" s="55"/>
      <c r="BD90" s="56"/>
      <c r="BE90" s="17"/>
    </row>
    <row r="91" s="22" customFormat="true" ht="10.8" hidden="false" customHeight="true" outlineLevel="0" collapsed="false">
      <c r="A91" s="17"/>
      <c r="B91" s="18"/>
      <c r="C91" s="17"/>
      <c r="D91" s="17"/>
      <c r="E91" s="17"/>
      <c r="F91" s="17"/>
      <c r="G91" s="17"/>
      <c r="H91" s="17"/>
      <c r="I91" s="17"/>
      <c r="J91" s="17"/>
      <c r="K91" s="17"/>
      <c r="L91" s="17"/>
      <c r="M91" s="17"/>
      <c r="N91" s="17"/>
      <c r="O91" s="17"/>
      <c r="P91" s="17"/>
      <c r="Q91" s="17"/>
      <c r="R91" s="17"/>
      <c r="S91" s="17"/>
      <c r="T91" s="17"/>
      <c r="U91" s="17"/>
      <c r="V91" s="17"/>
      <c r="W91" s="17"/>
      <c r="X91" s="17"/>
      <c r="Y91" s="17"/>
      <c r="Z91" s="17"/>
      <c r="AA91" s="17"/>
      <c r="AB91" s="17"/>
      <c r="AC91" s="17"/>
      <c r="AD91" s="17"/>
      <c r="AE91" s="17"/>
      <c r="AF91" s="17"/>
      <c r="AG91" s="17"/>
      <c r="AH91" s="17"/>
      <c r="AI91" s="17"/>
      <c r="AJ91" s="17"/>
      <c r="AK91" s="17"/>
      <c r="AL91" s="17"/>
      <c r="AM91" s="17"/>
      <c r="AN91" s="17"/>
      <c r="AO91" s="17"/>
      <c r="AP91" s="17"/>
      <c r="AQ91" s="17"/>
      <c r="AR91" s="18"/>
      <c r="AS91" s="52"/>
      <c r="AT91" s="52"/>
      <c r="AU91" s="55"/>
      <c r="AV91" s="55"/>
      <c r="AW91" s="55"/>
      <c r="AX91" s="55"/>
      <c r="AY91" s="55"/>
      <c r="AZ91" s="55"/>
      <c r="BA91" s="55"/>
      <c r="BB91" s="55"/>
      <c r="BC91" s="55"/>
      <c r="BD91" s="56"/>
      <c r="BE91" s="17"/>
    </row>
    <row r="92" s="22" customFormat="true" ht="29.3" hidden="false" customHeight="true" outlineLevel="0" collapsed="false">
      <c r="A92" s="17"/>
      <c r="B92" s="18"/>
      <c r="C92" s="57" t="s">
        <v>54</v>
      </c>
      <c r="D92" s="57"/>
      <c r="E92" s="57"/>
      <c r="F92" s="57"/>
      <c r="G92" s="57"/>
      <c r="H92" s="58"/>
      <c r="I92" s="59" t="s">
        <v>55</v>
      </c>
      <c r="J92" s="59"/>
      <c r="K92" s="59"/>
      <c r="L92" s="59"/>
      <c r="M92" s="59"/>
      <c r="N92" s="59"/>
      <c r="O92" s="59"/>
      <c r="P92" s="59"/>
      <c r="Q92" s="59"/>
      <c r="R92" s="59"/>
      <c r="S92" s="59"/>
      <c r="T92" s="59"/>
      <c r="U92" s="59"/>
      <c r="V92" s="59"/>
      <c r="W92" s="59"/>
      <c r="X92" s="59"/>
      <c r="Y92" s="59"/>
      <c r="Z92" s="59"/>
      <c r="AA92" s="59"/>
      <c r="AB92" s="59"/>
      <c r="AC92" s="59"/>
      <c r="AD92" s="59"/>
      <c r="AE92" s="59"/>
      <c r="AF92" s="59"/>
      <c r="AG92" s="60" t="s">
        <v>56</v>
      </c>
      <c r="AH92" s="60"/>
      <c r="AI92" s="60"/>
      <c r="AJ92" s="60"/>
      <c r="AK92" s="60"/>
      <c r="AL92" s="60"/>
      <c r="AM92" s="60"/>
      <c r="AN92" s="61" t="s">
        <v>57</v>
      </c>
      <c r="AO92" s="61"/>
      <c r="AP92" s="61"/>
      <c r="AQ92" s="62" t="s">
        <v>58</v>
      </c>
      <c r="AR92" s="18"/>
      <c r="AS92" s="63" t="s">
        <v>59</v>
      </c>
      <c r="AT92" s="64" t="s">
        <v>60</v>
      </c>
      <c r="AU92" s="64" t="s">
        <v>61</v>
      </c>
      <c r="AV92" s="64" t="s">
        <v>62</v>
      </c>
      <c r="AW92" s="64" t="s">
        <v>63</v>
      </c>
      <c r="AX92" s="64" t="s">
        <v>64</v>
      </c>
      <c r="AY92" s="64" t="s">
        <v>65</v>
      </c>
      <c r="AZ92" s="64" t="s">
        <v>66</v>
      </c>
      <c r="BA92" s="64" t="s">
        <v>67</v>
      </c>
      <c r="BB92" s="64" t="s">
        <v>68</v>
      </c>
      <c r="BC92" s="64" t="s">
        <v>69</v>
      </c>
      <c r="BD92" s="65" t="s">
        <v>70</v>
      </c>
      <c r="BE92" s="17"/>
    </row>
    <row r="93" s="22" customFormat="true" ht="10.8" hidden="false" customHeight="true" outlineLevel="0" collapsed="false">
      <c r="A93" s="17"/>
      <c r="B93" s="18"/>
      <c r="C93" s="17"/>
      <c r="D93" s="17"/>
      <c r="E93" s="17"/>
      <c r="F93" s="17"/>
      <c r="G93" s="17"/>
      <c r="H93" s="17"/>
      <c r="I93" s="17"/>
      <c r="J93" s="17"/>
      <c r="K93" s="17"/>
      <c r="L93" s="17"/>
      <c r="M93" s="17"/>
      <c r="N93" s="17"/>
      <c r="O93" s="17"/>
      <c r="P93" s="17"/>
      <c r="Q93" s="17"/>
      <c r="R93" s="17"/>
      <c r="S93" s="17"/>
      <c r="T93" s="17"/>
      <c r="U93" s="17"/>
      <c r="V93" s="17"/>
      <c r="W93" s="17"/>
      <c r="X93" s="17"/>
      <c r="Y93" s="17"/>
      <c r="Z93" s="17"/>
      <c r="AA93" s="17"/>
      <c r="AB93" s="17"/>
      <c r="AC93" s="17"/>
      <c r="AD93" s="17"/>
      <c r="AE93" s="17"/>
      <c r="AF93" s="17"/>
      <c r="AG93" s="17"/>
      <c r="AH93" s="17"/>
      <c r="AI93" s="17"/>
      <c r="AJ93" s="17"/>
      <c r="AK93" s="17"/>
      <c r="AL93" s="17"/>
      <c r="AM93" s="17"/>
      <c r="AN93" s="17"/>
      <c r="AO93" s="17"/>
      <c r="AP93" s="17"/>
      <c r="AQ93" s="17"/>
      <c r="AR93" s="18"/>
      <c r="AS93" s="66"/>
      <c r="AT93" s="67"/>
      <c r="AU93" s="67"/>
      <c r="AV93" s="67"/>
      <c r="AW93" s="67"/>
      <c r="AX93" s="67"/>
      <c r="AY93" s="67"/>
      <c r="AZ93" s="67"/>
      <c r="BA93" s="67"/>
      <c r="BB93" s="67"/>
      <c r="BC93" s="67"/>
      <c r="BD93" s="68"/>
      <c r="BE93" s="17"/>
    </row>
    <row r="94" s="69" customFormat="true" ht="32.4" hidden="false" customHeight="true" outlineLevel="0" collapsed="false">
      <c r="B94" s="70"/>
      <c r="C94" s="71" t="s">
        <v>71</v>
      </c>
      <c r="D94" s="72"/>
      <c r="E94" s="72"/>
      <c r="F94" s="72"/>
      <c r="G94" s="72"/>
      <c r="H94" s="72"/>
      <c r="I94" s="72"/>
      <c r="J94" s="72"/>
      <c r="K94" s="72"/>
      <c r="L94" s="72"/>
      <c r="M94" s="72"/>
      <c r="N94" s="72"/>
      <c r="O94" s="72"/>
      <c r="P94" s="72"/>
      <c r="Q94" s="72"/>
      <c r="R94" s="72"/>
      <c r="S94" s="72"/>
      <c r="T94" s="72"/>
      <c r="U94" s="72"/>
      <c r="V94" s="72"/>
      <c r="W94" s="72"/>
      <c r="X94" s="72"/>
      <c r="Y94" s="72"/>
      <c r="Z94" s="72"/>
      <c r="AA94" s="72"/>
      <c r="AB94" s="72"/>
      <c r="AC94" s="72"/>
      <c r="AD94" s="72"/>
      <c r="AE94" s="72"/>
      <c r="AF94" s="72"/>
      <c r="AG94" s="73" t="n">
        <f aca="false">ROUND(AG95,2)</f>
        <v>0</v>
      </c>
      <c r="AH94" s="73"/>
      <c r="AI94" s="73"/>
      <c r="AJ94" s="73"/>
      <c r="AK94" s="73"/>
      <c r="AL94" s="73"/>
      <c r="AM94" s="73"/>
      <c r="AN94" s="74" t="n">
        <f aca="false">SUM(AG94,AT94)</f>
        <v>0</v>
      </c>
      <c r="AO94" s="74"/>
      <c r="AP94" s="74"/>
      <c r="AQ94" s="75"/>
      <c r="AR94" s="70"/>
      <c r="AS94" s="76" t="n">
        <f aca="false">ROUND(AS95,2)</f>
        <v>0</v>
      </c>
      <c r="AT94" s="77" t="n">
        <f aca="false">ROUND(SUM(AV94:AW94),2)</f>
        <v>0</v>
      </c>
      <c r="AU94" s="78" t="n">
        <f aca="false">ROUND(AU95,5)</f>
        <v>17.90706</v>
      </c>
      <c r="AV94" s="77" t="n">
        <f aca="false">ROUND(AZ94*L29,2)</f>
        <v>0</v>
      </c>
      <c r="AW94" s="77" t="n">
        <f aca="false">ROUND(BA94*L30,2)</f>
        <v>0</v>
      </c>
      <c r="AX94" s="77" t="n">
        <f aca="false">ROUND(BB94*L29,2)</f>
        <v>0</v>
      </c>
      <c r="AY94" s="77" t="n">
        <f aca="false">ROUND(BC94*L30,2)</f>
        <v>0</v>
      </c>
      <c r="AZ94" s="77" t="n">
        <f aca="false">ROUND(AZ95,2)</f>
        <v>0</v>
      </c>
      <c r="BA94" s="77" t="n">
        <f aca="false">ROUND(BA95,2)</f>
        <v>0</v>
      </c>
      <c r="BB94" s="77" t="n">
        <f aca="false">ROUND(BB95,2)</f>
        <v>0</v>
      </c>
      <c r="BC94" s="77" t="n">
        <f aca="false">ROUND(BC95,2)</f>
        <v>0</v>
      </c>
      <c r="BD94" s="79" t="n">
        <f aca="false">ROUND(BD95,2)</f>
        <v>0</v>
      </c>
      <c r="BS94" s="80" t="s">
        <v>72</v>
      </c>
      <c r="BT94" s="80" t="s">
        <v>73</v>
      </c>
      <c r="BV94" s="80" t="s">
        <v>74</v>
      </c>
      <c r="BW94" s="80" t="s">
        <v>3</v>
      </c>
      <c r="BX94" s="80" t="s">
        <v>75</v>
      </c>
      <c r="CL94" s="80"/>
    </row>
    <row r="95" s="92" customFormat="true" ht="24.75" hidden="false" customHeight="true" outlineLevel="0" collapsed="false">
      <c r="A95" s="81" t="s">
        <v>76</v>
      </c>
      <c r="B95" s="82"/>
      <c r="C95" s="83"/>
      <c r="D95" s="84" t="s">
        <v>12</v>
      </c>
      <c r="E95" s="84"/>
      <c r="F95" s="84"/>
      <c r="G95" s="84"/>
      <c r="H95" s="84"/>
      <c r="I95" s="85"/>
      <c r="J95" s="84" t="s">
        <v>14</v>
      </c>
      <c r="K95" s="84"/>
      <c r="L95" s="84"/>
      <c r="M95" s="84"/>
      <c r="N95" s="84"/>
      <c r="O95" s="84"/>
      <c r="P95" s="84"/>
      <c r="Q95" s="84"/>
      <c r="R95" s="84"/>
      <c r="S95" s="84"/>
      <c r="T95" s="84"/>
      <c r="U95" s="84"/>
      <c r="V95" s="84"/>
      <c r="W95" s="84"/>
      <c r="X95" s="84"/>
      <c r="Y95" s="84"/>
      <c r="Z95" s="84"/>
      <c r="AA95" s="84"/>
      <c r="AB95" s="84"/>
      <c r="AC95" s="84"/>
      <c r="AD95" s="84"/>
      <c r="AE95" s="84"/>
      <c r="AF95" s="84"/>
      <c r="AG95" s="86" t="n">
        <f aca="false">'Vlhka22 - Výpočet ploch p...'!J28</f>
        <v>0</v>
      </c>
      <c r="AH95" s="86"/>
      <c r="AI95" s="86"/>
      <c r="AJ95" s="86"/>
      <c r="AK95" s="86"/>
      <c r="AL95" s="86"/>
      <c r="AM95" s="86"/>
      <c r="AN95" s="86" t="n">
        <f aca="false">SUM(AG95,AT95)</f>
        <v>0</v>
      </c>
      <c r="AO95" s="86"/>
      <c r="AP95" s="86"/>
      <c r="AQ95" s="87" t="s">
        <v>77</v>
      </c>
      <c r="AR95" s="82"/>
      <c r="AS95" s="88" t="n">
        <v>0</v>
      </c>
      <c r="AT95" s="89" t="n">
        <f aca="false">ROUND(SUM(AV95:AW95),2)</f>
        <v>0</v>
      </c>
      <c r="AU95" s="90" t="n">
        <f aca="false">'Vlhka22 - Výpočet ploch p...'!P116</f>
        <v>17.907063</v>
      </c>
      <c r="AV95" s="89" t="n">
        <f aca="false">'Vlhka22 - Výpočet ploch p...'!J31</f>
        <v>0</v>
      </c>
      <c r="AW95" s="89" t="n">
        <f aca="false">'Vlhka22 - Výpočet ploch p...'!J32</f>
        <v>0</v>
      </c>
      <c r="AX95" s="89" t="n">
        <f aca="false">'Vlhka22 - Výpočet ploch p...'!J33</f>
        <v>0</v>
      </c>
      <c r="AY95" s="89" t="n">
        <f aca="false">'Vlhka22 - Výpočet ploch p...'!J34</f>
        <v>0</v>
      </c>
      <c r="AZ95" s="89" t="n">
        <f aca="false">'Vlhka22 - Výpočet ploch p...'!F31</f>
        <v>0</v>
      </c>
      <c r="BA95" s="89" t="n">
        <f aca="false">'Vlhka22 - Výpočet ploch p...'!F32</f>
        <v>0</v>
      </c>
      <c r="BB95" s="89" t="n">
        <f aca="false">'Vlhka22 - Výpočet ploch p...'!F33</f>
        <v>0</v>
      </c>
      <c r="BC95" s="89" t="n">
        <f aca="false">'Vlhka22 - Výpočet ploch p...'!F34</f>
        <v>0</v>
      </c>
      <c r="BD95" s="91" t="n">
        <f aca="false">'Vlhka22 - Výpočet ploch p...'!F35</f>
        <v>0</v>
      </c>
      <c r="BT95" s="93" t="s">
        <v>78</v>
      </c>
      <c r="BU95" s="93" t="s">
        <v>79</v>
      </c>
      <c r="BV95" s="93" t="s">
        <v>74</v>
      </c>
      <c r="BW95" s="93" t="s">
        <v>3</v>
      </c>
      <c r="BX95" s="93" t="s">
        <v>75</v>
      </c>
      <c r="CL95" s="93"/>
    </row>
    <row r="96" s="22" customFormat="true" ht="30" hidden="false" customHeight="true" outlineLevel="0" collapsed="false">
      <c r="A96" s="17"/>
      <c r="B96" s="18"/>
      <c r="C96" s="17"/>
      <c r="D96" s="17"/>
      <c r="E96" s="17"/>
      <c r="F96" s="17"/>
      <c r="G96" s="17"/>
      <c r="H96" s="17"/>
      <c r="I96" s="17"/>
      <c r="J96" s="17"/>
      <c r="K96" s="17"/>
      <c r="L96" s="17"/>
      <c r="M96" s="17"/>
      <c r="N96" s="17"/>
      <c r="O96" s="17"/>
      <c r="P96" s="17"/>
      <c r="Q96" s="17"/>
      <c r="R96" s="17"/>
      <c r="S96" s="17"/>
      <c r="T96" s="17"/>
      <c r="U96" s="17"/>
      <c r="V96" s="17"/>
      <c r="W96" s="17"/>
      <c r="X96" s="17"/>
      <c r="Y96" s="17"/>
      <c r="Z96" s="17"/>
      <c r="AA96" s="17"/>
      <c r="AB96" s="17"/>
      <c r="AC96" s="17"/>
      <c r="AD96" s="17"/>
      <c r="AE96" s="17"/>
      <c r="AF96" s="17"/>
      <c r="AG96" s="17"/>
      <c r="AH96" s="17"/>
      <c r="AI96" s="17"/>
      <c r="AJ96" s="17"/>
      <c r="AK96" s="17"/>
      <c r="AL96" s="17"/>
      <c r="AM96" s="17"/>
      <c r="AN96" s="17"/>
      <c r="AO96" s="17"/>
      <c r="AP96" s="17"/>
      <c r="AQ96" s="17"/>
      <c r="AR96" s="18"/>
      <c r="AS96" s="17"/>
      <c r="AT96" s="17"/>
      <c r="AU96" s="17"/>
      <c r="AV96" s="17"/>
      <c r="AW96" s="17"/>
      <c r="AX96" s="17"/>
      <c r="AY96" s="17"/>
      <c r="AZ96" s="17"/>
      <c r="BA96" s="17"/>
      <c r="BB96" s="17"/>
      <c r="BC96" s="17"/>
      <c r="BD96" s="17"/>
      <c r="BE96" s="17"/>
    </row>
    <row r="97" s="22" customFormat="true" ht="6.95" hidden="false" customHeight="true" outlineLevel="0" collapsed="false">
      <c r="A97" s="17"/>
      <c r="B97" s="39"/>
      <c r="C97" s="40"/>
      <c r="D97" s="40"/>
      <c r="E97" s="40"/>
      <c r="F97" s="40"/>
      <c r="G97" s="40"/>
      <c r="H97" s="40"/>
      <c r="I97" s="40"/>
      <c r="J97" s="40"/>
      <c r="K97" s="40"/>
      <c r="L97" s="40"/>
      <c r="M97" s="40"/>
      <c r="N97" s="40"/>
      <c r="O97" s="40"/>
      <c r="P97" s="40"/>
      <c r="Q97" s="40"/>
      <c r="R97" s="40"/>
      <c r="S97" s="40"/>
      <c r="T97" s="40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F97" s="40"/>
      <c r="AG97" s="40"/>
      <c r="AH97" s="40"/>
      <c r="AI97" s="40"/>
      <c r="AJ97" s="40"/>
      <c r="AK97" s="40"/>
      <c r="AL97" s="40"/>
      <c r="AM97" s="40"/>
      <c r="AN97" s="40"/>
      <c r="AO97" s="40"/>
      <c r="AP97" s="40"/>
      <c r="AQ97" s="40"/>
      <c r="AR97" s="18"/>
      <c r="AS97" s="17"/>
      <c r="AT97" s="17"/>
      <c r="AU97" s="17"/>
      <c r="AV97" s="17"/>
      <c r="AW97" s="17"/>
      <c r="AX97" s="17"/>
      <c r="AY97" s="17"/>
      <c r="AZ97" s="17"/>
      <c r="BA97" s="17"/>
      <c r="BB97" s="17"/>
      <c r="BC97" s="17"/>
      <c r="BD97" s="17"/>
      <c r="BE97" s="17"/>
    </row>
  </sheetData>
  <mergeCells count="40">
    <mergeCell ref="AR2:BE2"/>
    <mergeCell ref="K5:AO5"/>
    <mergeCell ref="K6:AO6"/>
    <mergeCell ref="E23:AN23"/>
    <mergeCell ref="AK26:AO26"/>
    <mergeCell ref="L28:P28"/>
    <mergeCell ref="W28:AE28"/>
    <mergeCell ref="AK28:AO28"/>
    <mergeCell ref="L29:P29"/>
    <mergeCell ref="W29:AE29"/>
    <mergeCell ref="AK29:AO29"/>
    <mergeCell ref="L30:P30"/>
    <mergeCell ref="W30:AE30"/>
    <mergeCell ref="AK30:AO30"/>
    <mergeCell ref="L31:P31"/>
    <mergeCell ref="W31:AE31"/>
    <mergeCell ref="AK31:AO31"/>
    <mergeCell ref="L32:P32"/>
    <mergeCell ref="W32:AE32"/>
    <mergeCell ref="AK32:AO32"/>
    <mergeCell ref="L33:P33"/>
    <mergeCell ref="W33:AE33"/>
    <mergeCell ref="AK33:AO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G94:AM94"/>
    <mergeCell ref="AN94:AP94"/>
    <mergeCell ref="D95:H95"/>
    <mergeCell ref="J95:AF95"/>
    <mergeCell ref="AG95:AM95"/>
    <mergeCell ref="AN95:AP95"/>
  </mergeCells>
  <hyperlinks>
    <hyperlink ref="A95" location="'Vlhka22 - Výpočet ploch p...'!C2" display="/"/>
  </hyperlinks>
  <printOptions headings="false" gridLines="false" gridLinesSet="true" horizontalCentered="false" verticalCentered="false"/>
  <pageMargins left="0.39375" right="0.39375" top="0.39375" bottom="0.39375" header="0.511805555555555" footer="0"/>
  <pageSetup paperSize="9" scale="100" firstPageNumber="0" fitToWidth="1" fitToHeight="100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BM164"/>
  <sheetViews>
    <sheetView showFormulas="false" showGridLines="false" showRowColHeaders="true" showZeros="true" rightToLeft="false" tabSelected="true" showOutlineSymbols="true" defaultGridColor="true" view="normal" topLeftCell="A126" colorId="64" zoomScale="100" zoomScaleNormal="100" zoomScalePageLayoutView="100" workbookViewId="0">
      <selection pane="topLeft" activeCell="F157" activeCellId="0" sqref="F157"/>
    </sheetView>
  </sheetViews>
  <sheetFormatPr defaultColWidth="8.5078125" defaultRowHeight="12.8" zeroHeight="false" outlineLevelRow="0" outlineLevelCol="0"/>
  <cols>
    <col collapsed="false" customWidth="true" hidden="false" outlineLevel="0" max="1" min="1" style="0" width="8.34"/>
    <col collapsed="false" customWidth="true" hidden="false" outlineLevel="0" max="2" min="2" style="0" width="1.17"/>
    <col collapsed="false" customWidth="true" hidden="false" outlineLevel="0" max="3" min="3" style="0" width="4.16"/>
    <col collapsed="false" customWidth="true" hidden="false" outlineLevel="0" max="4" min="4" style="0" width="4.34"/>
    <col collapsed="false" customWidth="true" hidden="false" outlineLevel="0" max="5" min="5" style="0" width="17.15"/>
    <col collapsed="false" customWidth="true" hidden="false" outlineLevel="0" max="6" min="6" style="0" width="50.84"/>
    <col collapsed="false" customWidth="true" hidden="false" outlineLevel="0" max="7" min="7" style="0" width="7.5"/>
    <col collapsed="false" customWidth="true" hidden="false" outlineLevel="0" max="8" min="8" style="0" width="14"/>
    <col collapsed="false" customWidth="true" hidden="false" outlineLevel="0" max="9" min="9" style="0" width="15.83"/>
    <col collapsed="false" customWidth="true" hidden="false" outlineLevel="0" max="10" min="10" style="0" width="22.34"/>
    <col collapsed="false" customWidth="true" hidden="true" outlineLevel="0" max="11" min="11" style="0" width="22.34"/>
    <col collapsed="false" customWidth="true" hidden="false" outlineLevel="0" max="12" min="12" style="0" width="9.34"/>
    <col collapsed="false" customWidth="true" hidden="true" outlineLevel="0" max="13" min="13" style="0" width="10.83"/>
    <col collapsed="false" customWidth="true" hidden="true" outlineLevel="0" max="14" min="14" style="0" width="9.34"/>
    <col collapsed="false" customWidth="true" hidden="true" outlineLevel="0" max="20" min="15" style="0" width="14.16"/>
    <col collapsed="false" customWidth="true" hidden="true" outlineLevel="0" max="21" min="21" style="0" width="16.34"/>
    <col collapsed="false" customWidth="true" hidden="false" outlineLevel="0" max="22" min="22" style="0" width="12.34"/>
    <col collapsed="false" customWidth="true" hidden="false" outlineLevel="0" max="23" min="23" style="0" width="16.34"/>
    <col collapsed="false" customWidth="true" hidden="false" outlineLevel="0" max="24" min="24" style="0" width="12.34"/>
    <col collapsed="false" customWidth="true" hidden="false" outlineLevel="0" max="25" min="25" style="0" width="15"/>
    <col collapsed="false" customWidth="true" hidden="false" outlineLevel="0" max="26" min="26" style="0" width="11"/>
    <col collapsed="false" customWidth="true" hidden="false" outlineLevel="0" max="27" min="27" style="0" width="15"/>
    <col collapsed="false" customWidth="true" hidden="false" outlineLevel="0" max="28" min="28" style="0" width="16.34"/>
    <col collapsed="false" customWidth="true" hidden="false" outlineLevel="0" max="29" min="29" style="0" width="11"/>
    <col collapsed="false" customWidth="true" hidden="false" outlineLevel="0" max="30" min="30" style="0" width="15"/>
    <col collapsed="false" customWidth="true" hidden="false" outlineLevel="0" max="31" min="31" style="0" width="16.34"/>
    <col collapsed="false" customWidth="true" hidden="true" outlineLevel="0" max="65" min="44" style="0" width="9.34"/>
  </cols>
  <sheetData>
    <row r="1" customFormat="false" ht="12.8" hidden="false" customHeight="false" outlineLevel="0" collapsed="false">
      <c r="A1" s="94"/>
    </row>
    <row r="2" customFormat="false" ht="36.95" hidden="false" customHeight="true" outlineLevel="0" collapsed="false">
      <c r="L2" s="2" t="s">
        <v>4</v>
      </c>
      <c r="M2" s="2"/>
      <c r="N2" s="2"/>
      <c r="O2" s="2"/>
      <c r="P2" s="2"/>
      <c r="Q2" s="2"/>
      <c r="R2" s="2"/>
      <c r="S2" s="2"/>
      <c r="T2" s="2"/>
      <c r="U2" s="2"/>
      <c r="V2" s="2"/>
      <c r="AT2" s="3" t="s">
        <v>3</v>
      </c>
    </row>
    <row r="3" customFormat="false" ht="6.95" hidden="false" customHeight="true" outlineLevel="0" collapsed="false">
      <c r="B3" s="4"/>
      <c r="C3" s="5"/>
      <c r="D3" s="5"/>
      <c r="E3" s="5"/>
      <c r="F3" s="5"/>
      <c r="G3" s="5"/>
      <c r="H3" s="5"/>
      <c r="I3" s="5"/>
      <c r="J3" s="5"/>
      <c r="K3" s="5"/>
      <c r="L3" s="6"/>
      <c r="AT3" s="3" t="s">
        <v>78</v>
      </c>
    </row>
    <row r="4" customFormat="false" ht="24.95" hidden="false" customHeight="true" outlineLevel="0" collapsed="false">
      <c r="B4" s="6"/>
      <c r="D4" s="7" t="s">
        <v>80</v>
      </c>
      <c r="L4" s="6"/>
      <c r="M4" s="95" t="s">
        <v>9</v>
      </c>
      <c r="AT4" s="3" t="s">
        <v>2</v>
      </c>
    </row>
    <row r="5" customFormat="false" ht="6.95" hidden="false" customHeight="true" outlineLevel="0" collapsed="false">
      <c r="B5" s="6"/>
      <c r="L5" s="6"/>
    </row>
    <row r="6" s="22" customFormat="true" ht="12" hidden="false" customHeight="true" outlineLevel="0" collapsed="false">
      <c r="A6" s="17"/>
      <c r="B6" s="18"/>
      <c r="C6" s="17"/>
      <c r="D6" s="13" t="s">
        <v>13</v>
      </c>
      <c r="E6" s="17"/>
      <c r="F6" s="17"/>
      <c r="G6" s="17"/>
      <c r="H6" s="17"/>
      <c r="I6" s="17"/>
      <c r="J6" s="17"/>
      <c r="K6" s="17"/>
      <c r="L6" s="34"/>
      <c r="S6" s="17"/>
      <c r="T6" s="17"/>
      <c r="U6" s="17"/>
      <c r="V6" s="17"/>
      <c r="W6" s="17"/>
      <c r="X6" s="17"/>
      <c r="Y6" s="17"/>
      <c r="Z6" s="17"/>
      <c r="AA6" s="17"/>
      <c r="AB6" s="17"/>
      <c r="AC6" s="17"/>
      <c r="AD6" s="17"/>
      <c r="AE6" s="17"/>
    </row>
    <row r="7" s="22" customFormat="true" ht="16.5" hidden="false" customHeight="true" outlineLevel="0" collapsed="false">
      <c r="A7" s="17"/>
      <c r="B7" s="18"/>
      <c r="C7" s="17"/>
      <c r="D7" s="17"/>
      <c r="E7" s="96" t="s">
        <v>14</v>
      </c>
      <c r="F7" s="96"/>
      <c r="G7" s="96"/>
      <c r="H7" s="96"/>
      <c r="I7" s="17"/>
      <c r="J7" s="17"/>
      <c r="K7" s="17"/>
      <c r="L7" s="34"/>
      <c r="S7" s="17"/>
      <c r="T7" s="17"/>
      <c r="U7" s="17"/>
      <c r="V7" s="17"/>
      <c r="W7" s="17"/>
      <c r="X7" s="17"/>
      <c r="Y7" s="17"/>
      <c r="Z7" s="17"/>
      <c r="AA7" s="17"/>
      <c r="AB7" s="17"/>
      <c r="AC7" s="17"/>
      <c r="AD7" s="17"/>
      <c r="AE7" s="17"/>
    </row>
    <row r="8" s="22" customFormat="true" ht="12.8" hidden="false" customHeight="false" outlineLevel="0" collapsed="false">
      <c r="A8" s="17"/>
      <c r="B8" s="18"/>
      <c r="C8" s="17"/>
      <c r="D8" s="17"/>
      <c r="E8" s="17"/>
      <c r="F8" s="17"/>
      <c r="G8" s="17"/>
      <c r="H8" s="17"/>
      <c r="I8" s="17"/>
      <c r="J8" s="17"/>
      <c r="K8" s="17"/>
      <c r="L8" s="34"/>
      <c r="S8" s="17"/>
      <c r="T8" s="17"/>
      <c r="U8" s="17"/>
      <c r="V8" s="17"/>
      <c r="W8" s="17"/>
      <c r="X8" s="17"/>
      <c r="Y8" s="17"/>
      <c r="Z8" s="17"/>
      <c r="AA8" s="17"/>
      <c r="AB8" s="17"/>
      <c r="AC8" s="17"/>
      <c r="AD8" s="17"/>
      <c r="AE8" s="17"/>
    </row>
    <row r="9" s="22" customFormat="true" ht="12" hidden="false" customHeight="true" outlineLevel="0" collapsed="false">
      <c r="A9" s="17"/>
      <c r="B9" s="18"/>
      <c r="C9" s="17"/>
      <c r="D9" s="13" t="s">
        <v>15</v>
      </c>
      <c r="E9" s="17"/>
      <c r="F9" s="14"/>
      <c r="G9" s="17"/>
      <c r="H9" s="17"/>
      <c r="I9" s="13" t="s">
        <v>16</v>
      </c>
      <c r="J9" s="14"/>
      <c r="K9" s="17"/>
      <c r="L9" s="34"/>
      <c r="S9" s="17"/>
      <c r="T9" s="17"/>
      <c r="U9" s="17"/>
      <c r="V9" s="17"/>
      <c r="W9" s="17"/>
      <c r="X9" s="17"/>
      <c r="Y9" s="17"/>
      <c r="Z9" s="17"/>
      <c r="AA9" s="17"/>
      <c r="AB9" s="17"/>
      <c r="AC9" s="17"/>
      <c r="AD9" s="17"/>
      <c r="AE9" s="17"/>
    </row>
    <row r="10" s="22" customFormat="true" ht="12" hidden="false" customHeight="true" outlineLevel="0" collapsed="false">
      <c r="A10" s="17"/>
      <c r="B10" s="18"/>
      <c r="C10" s="17"/>
      <c r="D10" s="13" t="s">
        <v>17</v>
      </c>
      <c r="E10" s="17"/>
      <c r="F10" s="14" t="s">
        <v>18</v>
      </c>
      <c r="G10" s="17"/>
      <c r="H10" s="17"/>
      <c r="I10" s="13" t="s">
        <v>19</v>
      </c>
      <c r="J10" s="97" t="str">
        <f aca="false">'Rekapitulace stavby'!AN8</f>
        <v>23. 9. 2021</v>
      </c>
      <c r="K10" s="17"/>
      <c r="L10" s="34"/>
      <c r="S10" s="17"/>
      <c r="T10" s="17"/>
      <c r="U10" s="17"/>
      <c r="V10" s="17"/>
      <c r="W10" s="17"/>
      <c r="X10" s="17"/>
      <c r="Y10" s="17"/>
      <c r="Z10" s="17"/>
      <c r="AA10" s="17"/>
      <c r="AB10" s="17"/>
      <c r="AC10" s="17"/>
      <c r="AD10" s="17"/>
      <c r="AE10" s="17"/>
    </row>
    <row r="11" s="22" customFormat="true" ht="10.8" hidden="false" customHeight="true" outlineLevel="0" collapsed="false">
      <c r="A11" s="17"/>
      <c r="B11" s="18"/>
      <c r="C11" s="17"/>
      <c r="D11" s="17"/>
      <c r="E11" s="17"/>
      <c r="F11" s="17"/>
      <c r="G11" s="17"/>
      <c r="H11" s="17"/>
      <c r="I11" s="17"/>
      <c r="J11" s="17"/>
      <c r="K11" s="17"/>
      <c r="L11" s="34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</row>
    <row r="12" s="22" customFormat="true" ht="12" hidden="false" customHeight="true" outlineLevel="0" collapsed="false">
      <c r="A12" s="17"/>
      <c r="B12" s="18"/>
      <c r="C12" s="17"/>
      <c r="D12" s="13" t="s">
        <v>21</v>
      </c>
      <c r="E12" s="17"/>
      <c r="F12" s="17"/>
      <c r="G12" s="17"/>
      <c r="H12" s="17"/>
      <c r="I12" s="13" t="s">
        <v>22</v>
      </c>
      <c r="J12" s="14"/>
      <c r="K12" s="17"/>
      <c r="L12" s="34"/>
      <c r="S12" s="17"/>
      <c r="T12" s="17"/>
      <c r="U12" s="17"/>
      <c r="V12" s="17"/>
      <c r="W12" s="17"/>
      <c r="X12" s="17"/>
      <c r="Y12" s="17"/>
      <c r="Z12" s="17"/>
      <c r="AA12" s="17"/>
      <c r="AB12" s="17"/>
      <c r="AC12" s="17"/>
      <c r="AD12" s="17"/>
      <c r="AE12" s="17"/>
    </row>
    <row r="13" s="22" customFormat="true" ht="18" hidden="false" customHeight="true" outlineLevel="0" collapsed="false">
      <c r="A13" s="17"/>
      <c r="B13" s="18"/>
      <c r="C13" s="17"/>
      <c r="D13" s="17"/>
      <c r="E13" s="14" t="s">
        <v>23</v>
      </c>
      <c r="F13" s="17"/>
      <c r="G13" s="17"/>
      <c r="H13" s="17"/>
      <c r="I13" s="13" t="s">
        <v>24</v>
      </c>
      <c r="J13" s="14"/>
      <c r="K13" s="17"/>
      <c r="L13" s="34"/>
      <c r="S13" s="17"/>
      <c r="T13" s="17"/>
      <c r="U13" s="17"/>
      <c r="V13" s="17"/>
      <c r="W13" s="17"/>
      <c r="X13" s="17"/>
      <c r="Y13" s="17"/>
      <c r="Z13" s="17"/>
      <c r="AA13" s="17"/>
      <c r="AB13" s="17"/>
      <c r="AC13" s="17"/>
      <c r="AD13" s="17"/>
      <c r="AE13" s="17"/>
    </row>
    <row r="14" s="22" customFormat="true" ht="6.95" hidden="false" customHeight="true" outlineLevel="0" collapsed="false">
      <c r="A14" s="17"/>
      <c r="B14" s="18"/>
      <c r="C14" s="17"/>
      <c r="D14" s="17"/>
      <c r="E14" s="17"/>
      <c r="F14" s="17"/>
      <c r="G14" s="17"/>
      <c r="H14" s="17"/>
      <c r="I14" s="17"/>
      <c r="J14" s="17"/>
      <c r="K14" s="17"/>
      <c r="L14" s="34"/>
      <c r="S14" s="17"/>
      <c r="T14" s="17"/>
      <c r="U14" s="17"/>
      <c r="V14" s="17"/>
      <c r="W14" s="17"/>
      <c r="X14" s="17"/>
      <c r="Y14" s="17"/>
      <c r="Z14" s="17"/>
      <c r="AA14" s="17"/>
      <c r="AB14" s="17"/>
      <c r="AC14" s="17"/>
      <c r="AD14" s="17"/>
      <c r="AE14" s="17"/>
    </row>
    <row r="15" s="22" customFormat="true" ht="12" hidden="false" customHeight="true" outlineLevel="0" collapsed="false">
      <c r="A15" s="17"/>
      <c r="B15" s="18"/>
      <c r="C15" s="17"/>
      <c r="D15" s="13" t="s">
        <v>25</v>
      </c>
      <c r="E15" s="17"/>
      <c r="F15" s="17"/>
      <c r="G15" s="17"/>
      <c r="H15" s="17"/>
      <c r="I15" s="13" t="s">
        <v>22</v>
      </c>
      <c r="J15" s="14" t="n">
        <f aca="false">'Rekapitulace stavby'!AN13</f>
        <v>0</v>
      </c>
      <c r="K15" s="17"/>
      <c r="L15" s="34"/>
      <c r="S15" s="17"/>
      <c r="T15" s="17"/>
      <c r="U15" s="17"/>
      <c r="V15" s="17"/>
      <c r="W15" s="17"/>
      <c r="X15" s="17"/>
      <c r="Y15" s="17"/>
      <c r="Z15" s="17"/>
      <c r="AA15" s="17"/>
      <c r="AB15" s="17"/>
      <c r="AC15" s="17"/>
      <c r="AD15" s="17"/>
      <c r="AE15" s="17"/>
    </row>
    <row r="16" s="22" customFormat="true" ht="18" hidden="false" customHeight="true" outlineLevel="0" collapsed="false">
      <c r="A16" s="17"/>
      <c r="B16" s="18"/>
      <c r="C16" s="17"/>
      <c r="D16" s="17"/>
      <c r="E16" s="98" t="str">
        <f aca="false">'Rekapitulace stavby'!E14</f>
        <v> </v>
      </c>
      <c r="F16" s="98"/>
      <c r="G16" s="98"/>
      <c r="H16" s="98"/>
      <c r="I16" s="13" t="s">
        <v>24</v>
      </c>
      <c r="J16" s="14" t="n">
        <f aca="false">'Rekapitulace stavby'!AN14</f>
        <v>0</v>
      </c>
      <c r="K16" s="17"/>
      <c r="L16" s="34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</row>
    <row r="17" s="22" customFormat="true" ht="6.95" hidden="false" customHeight="true" outlineLevel="0" collapsed="false">
      <c r="A17" s="17"/>
      <c r="B17" s="18"/>
      <c r="C17" s="17"/>
      <c r="D17" s="17"/>
      <c r="E17" s="17"/>
      <c r="F17" s="17"/>
      <c r="G17" s="17"/>
      <c r="H17" s="17"/>
      <c r="I17" s="17"/>
      <c r="J17" s="17"/>
      <c r="K17" s="17"/>
      <c r="L17" s="34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  <c r="AD17" s="17"/>
      <c r="AE17" s="17"/>
    </row>
    <row r="18" s="22" customFormat="true" ht="12" hidden="false" customHeight="true" outlineLevel="0" collapsed="false">
      <c r="A18" s="17"/>
      <c r="B18" s="18"/>
      <c r="C18" s="17"/>
      <c r="D18" s="13" t="s">
        <v>27</v>
      </c>
      <c r="E18" s="17"/>
      <c r="F18" s="17"/>
      <c r="G18" s="17"/>
      <c r="H18" s="17"/>
      <c r="I18" s="13" t="s">
        <v>22</v>
      </c>
      <c r="J18" s="14"/>
      <c r="K18" s="17"/>
      <c r="L18" s="34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  <c r="AE18" s="17"/>
    </row>
    <row r="19" s="22" customFormat="true" ht="18" hidden="false" customHeight="true" outlineLevel="0" collapsed="false">
      <c r="A19" s="17"/>
      <c r="B19" s="18"/>
      <c r="C19" s="17"/>
      <c r="D19" s="17"/>
      <c r="E19" s="14" t="s">
        <v>28</v>
      </c>
      <c r="F19" s="17"/>
      <c r="G19" s="17"/>
      <c r="H19" s="17"/>
      <c r="I19" s="13" t="s">
        <v>24</v>
      </c>
      <c r="J19" s="14"/>
      <c r="K19" s="17"/>
      <c r="L19" s="34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7"/>
      <c r="AD19" s="17"/>
      <c r="AE19" s="17"/>
    </row>
    <row r="20" s="22" customFormat="true" ht="6.95" hidden="false" customHeight="true" outlineLevel="0" collapsed="false">
      <c r="A20" s="17"/>
      <c r="B20" s="18"/>
      <c r="C20" s="17"/>
      <c r="D20" s="17"/>
      <c r="E20" s="17"/>
      <c r="F20" s="17"/>
      <c r="G20" s="17"/>
      <c r="H20" s="17"/>
      <c r="I20" s="17"/>
      <c r="J20" s="17"/>
      <c r="K20" s="17"/>
      <c r="L20" s="34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/>
      <c r="AD20" s="17"/>
      <c r="AE20" s="17"/>
    </row>
    <row r="21" s="22" customFormat="true" ht="12" hidden="false" customHeight="true" outlineLevel="0" collapsed="false">
      <c r="A21" s="17"/>
      <c r="B21" s="18"/>
      <c r="C21" s="17"/>
      <c r="D21" s="13" t="s">
        <v>30</v>
      </c>
      <c r="E21" s="17"/>
      <c r="F21" s="17"/>
      <c r="G21" s="17"/>
      <c r="H21" s="17"/>
      <c r="I21" s="13" t="s">
        <v>22</v>
      </c>
      <c r="J21" s="14"/>
      <c r="K21" s="17"/>
      <c r="L21" s="34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E21" s="17"/>
    </row>
    <row r="22" s="22" customFormat="true" ht="18" hidden="false" customHeight="true" outlineLevel="0" collapsed="false">
      <c r="A22" s="17"/>
      <c r="B22" s="18"/>
      <c r="C22" s="17"/>
      <c r="D22" s="17"/>
      <c r="E22" s="14" t="s">
        <v>31</v>
      </c>
      <c r="F22" s="17"/>
      <c r="G22" s="17"/>
      <c r="H22" s="17"/>
      <c r="I22" s="13" t="s">
        <v>24</v>
      </c>
      <c r="J22" s="14"/>
      <c r="K22" s="17"/>
      <c r="L22" s="34"/>
      <c r="S22" s="17"/>
      <c r="T22" s="17"/>
      <c r="U22" s="17"/>
      <c r="V22" s="17"/>
      <c r="W22" s="17"/>
      <c r="X22" s="17"/>
      <c r="Y22" s="17"/>
      <c r="Z22" s="17"/>
      <c r="AA22" s="17"/>
      <c r="AB22" s="17"/>
      <c r="AC22" s="17"/>
      <c r="AD22" s="17"/>
      <c r="AE22" s="17"/>
    </row>
    <row r="23" s="22" customFormat="true" ht="6.95" hidden="false" customHeight="true" outlineLevel="0" collapsed="false">
      <c r="A23" s="17"/>
      <c r="B23" s="18"/>
      <c r="C23" s="17"/>
      <c r="D23" s="17"/>
      <c r="E23" s="17"/>
      <c r="F23" s="17"/>
      <c r="G23" s="17"/>
      <c r="H23" s="17"/>
      <c r="I23" s="17"/>
      <c r="J23" s="17"/>
      <c r="K23" s="17"/>
      <c r="L23" s="34"/>
      <c r="S23" s="17"/>
      <c r="T23" s="17"/>
      <c r="U23" s="17"/>
      <c r="V23" s="17"/>
      <c r="W23" s="17"/>
      <c r="X23" s="17"/>
      <c r="Y23" s="17"/>
      <c r="Z23" s="17"/>
      <c r="AA23" s="17"/>
      <c r="AB23" s="17"/>
      <c r="AC23" s="17"/>
      <c r="AD23" s="17"/>
      <c r="AE23" s="17"/>
    </row>
    <row r="24" s="22" customFormat="true" ht="12" hidden="false" customHeight="true" outlineLevel="0" collapsed="false">
      <c r="A24" s="17"/>
      <c r="B24" s="18"/>
      <c r="C24" s="17"/>
      <c r="D24" s="13" t="s">
        <v>32</v>
      </c>
      <c r="E24" s="17"/>
      <c r="F24" s="17"/>
      <c r="G24" s="17"/>
      <c r="H24" s="17"/>
      <c r="I24" s="17"/>
      <c r="J24" s="17"/>
      <c r="K24" s="17"/>
      <c r="L24" s="34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</row>
    <row r="25" s="102" customFormat="true" ht="16.5" hidden="false" customHeight="true" outlineLevel="0" collapsed="false">
      <c r="A25" s="99"/>
      <c r="B25" s="100"/>
      <c r="C25" s="99"/>
      <c r="D25" s="99"/>
      <c r="E25" s="15"/>
      <c r="F25" s="15"/>
      <c r="G25" s="15"/>
      <c r="H25" s="15"/>
      <c r="I25" s="99"/>
      <c r="J25" s="99"/>
      <c r="K25" s="99"/>
      <c r="L25" s="101"/>
      <c r="S25" s="99"/>
      <c r="T25" s="99"/>
      <c r="U25" s="99"/>
      <c r="V25" s="99"/>
      <c r="W25" s="99"/>
      <c r="X25" s="99"/>
      <c r="Y25" s="99"/>
      <c r="Z25" s="99"/>
      <c r="AA25" s="99"/>
      <c r="AB25" s="99"/>
      <c r="AC25" s="99"/>
      <c r="AD25" s="99"/>
      <c r="AE25" s="99"/>
    </row>
    <row r="26" s="22" customFormat="true" ht="6.95" hidden="false" customHeight="true" outlineLevel="0" collapsed="false">
      <c r="A26" s="17"/>
      <c r="B26" s="18"/>
      <c r="C26" s="17"/>
      <c r="D26" s="17"/>
      <c r="E26" s="17"/>
      <c r="F26" s="17"/>
      <c r="G26" s="17"/>
      <c r="H26" s="17"/>
      <c r="I26" s="17"/>
      <c r="J26" s="17"/>
      <c r="K26" s="17"/>
      <c r="L26" s="34"/>
      <c r="S26" s="17"/>
      <c r="T26" s="17"/>
      <c r="U26" s="17"/>
      <c r="V26" s="17"/>
      <c r="W26" s="17"/>
      <c r="X26" s="17"/>
      <c r="Y26" s="17"/>
      <c r="Z26" s="17"/>
      <c r="AA26" s="17"/>
      <c r="AB26" s="17"/>
      <c r="AC26" s="17"/>
      <c r="AD26" s="17"/>
      <c r="AE26" s="17"/>
    </row>
    <row r="27" s="22" customFormat="true" ht="6.95" hidden="false" customHeight="true" outlineLevel="0" collapsed="false">
      <c r="A27" s="17"/>
      <c r="B27" s="18"/>
      <c r="C27" s="17"/>
      <c r="D27" s="67"/>
      <c r="E27" s="67"/>
      <c r="F27" s="67"/>
      <c r="G27" s="67"/>
      <c r="H27" s="67"/>
      <c r="I27" s="67"/>
      <c r="J27" s="67"/>
      <c r="K27" s="67"/>
      <c r="L27" s="34"/>
      <c r="S27" s="17"/>
      <c r="T27" s="17"/>
      <c r="U27" s="17"/>
      <c r="V27" s="17"/>
      <c r="W27" s="17"/>
      <c r="X27" s="17"/>
      <c r="Y27" s="17"/>
      <c r="Z27" s="17"/>
      <c r="AA27" s="17"/>
      <c r="AB27" s="17"/>
      <c r="AC27" s="17"/>
      <c r="AD27" s="17"/>
      <c r="AE27" s="17"/>
    </row>
    <row r="28" s="22" customFormat="true" ht="25.45" hidden="false" customHeight="true" outlineLevel="0" collapsed="false">
      <c r="A28" s="17"/>
      <c r="B28" s="18"/>
      <c r="C28" s="17"/>
      <c r="D28" s="103" t="s">
        <v>33</v>
      </c>
      <c r="E28" s="17"/>
      <c r="F28" s="17"/>
      <c r="G28" s="17"/>
      <c r="H28" s="17"/>
      <c r="I28" s="17"/>
      <c r="J28" s="104" t="n">
        <f aca="false">ROUND(J116, 2)</f>
        <v>0</v>
      </c>
      <c r="K28" s="17"/>
      <c r="L28" s="34"/>
      <c r="S28" s="17"/>
      <c r="T28" s="17"/>
      <c r="U28" s="17"/>
      <c r="V28" s="17"/>
      <c r="W28" s="17"/>
      <c r="X28" s="17"/>
      <c r="Y28" s="17"/>
      <c r="Z28" s="17"/>
      <c r="AA28" s="17"/>
      <c r="AB28" s="17"/>
      <c r="AC28" s="17"/>
      <c r="AD28" s="17"/>
      <c r="AE28" s="17"/>
    </row>
    <row r="29" s="22" customFormat="true" ht="6.95" hidden="false" customHeight="true" outlineLevel="0" collapsed="false">
      <c r="A29" s="17"/>
      <c r="B29" s="18"/>
      <c r="C29" s="17"/>
      <c r="D29" s="67"/>
      <c r="E29" s="67"/>
      <c r="F29" s="67"/>
      <c r="G29" s="67"/>
      <c r="H29" s="67"/>
      <c r="I29" s="67"/>
      <c r="J29" s="67"/>
      <c r="K29" s="67"/>
      <c r="L29" s="34"/>
      <c r="S29" s="17"/>
      <c r="T29" s="17"/>
      <c r="U29" s="17"/>
      <c r="V29" s="17"/>
      <c r="W29" s="17"/>
      <c r="X29" s="17"/>
      <c r="Y29" s="17"/>
      <c r="Z29" s="17"/>
      <c r="AA29" s="17"/>
      <c r="AB29" s="17"/>
      <c r="AC29" s="17"/>
      <c r="AD29" s="17"/>
      <c r="AE29" s="17"/>
    </row>
    <row r="30" s="22" customFormat="true" ht="14.4" hidden="false" customHeight="true" outlineLevel="0" collapsed="false">
      <c r="A30" s="17"/>
      <c r="B30" s="18"/>
      <c r="C30" s="17"/>
      <c r="D30" s="17"/>
      <c r="E30" s="17"/>
      <c r="F30" s="105" t="s">
        <v>35</v>
      </c>
      <c r="G30" s="17"/>
      <c r="H30" s="17"/>
      <c r="I30" s="105" t="s">
        <v>34</v>
      </c>
      <c r="J30" s="105" t="s">
        <v>36</v>
      </c>
      <c r="K30" s="17"/>
      <c r="L30" s="34"/>
      <c r="S30" s="17"/>
      <c r="T30" s="17"/>
      <c r="U30" s="17"/>
      <c r="V30" s="17"/>
      <c r="W30" s="17"/>
      <c r="X30" s="17"/>
      <c r="Y30" s="17"/>
      <c r="Z30" s="17"/>
      <c r="AA30" s="17"/>
      <c r="AB30" s="17"/>
      <c r="AC30" s="17"/>
      <c r="AD30" s="17"/>
      <c r="AE30" s="17"/>
    </row>
    <row r="31" s="22" customFormat="true" ht="14.4" hidden="false" customHeight="true" outlineLevel="0" collapsed="false">
      <c r="A31" s="17"/>
      <c r="B31" s="18"/>
      <c r="C31" s="17"/>
      <c r="D31" s="106" t="s">
        <v>37</v>
      </c>
      <c r="E31" s="13" t="s">
        <v>38</v>
      </c>
      <c r="F31" s="107" t="n">
        <f aca="false">ROUND((SUM(BE116:BE163)),  2)</f>
        <v>0</v>
      </c>
      <c r="G31" s="17"/>
      <c r="H31" s="17"/>
      <c r="I31" s="108" t="n">
        <v>0.21</v>
      </c>
      <c r="J31" s="107" t="n">
        <f aca="false">ROUND(((SUM(BE116:BE163))*I31),  2)</f>
        <v>0</v>
      </c>
      <c r="K31" s="17"/>
      <c r="L31" s="34"/>
      <c r="S31" s="17"/>
      <c r="T31" s="17"/>
      <c r="U31" s="17"/>
      <c r="V31" s="17"/>
      <c r="W31" s="17"/>
      <c r="X31" s="17"/>
      <c r="Y31" s="17"/>
      <c r="Z31" s="17"/>
      <c r="AA31" s="17"/>
      <c r="AB31" s="17"/>
      <c r="AC31" s="17"/>
      <c r="AD31" s="17"/>
      <c r="AE31" s="17"/>
    </row>
    <row r="32" s="22" customFormat="true" ht="14.4" hidden="false" customHeight="true" outlineLevel="0" collapsed="false">
      <c r="A32" s="17"/>
      <c r="B32" s="18"/>
      <c r="C32" s="17"/>
      <c r="D32" s="17"/>
      <c r="E32" s="13" t="s">
        <v>39</v>
      </c>
      <c r="F32" s="107" t="n">
        <f aca="false">ROUND((SUM(BF116:BF163)),  2)</f>
        <v>0</v>
      </c>
      <c r="G32" s="17"/>
      <c r="H32" s="17"/>
      <c r="I32" s="108" t="n">
        <v>0.15</v>
      </c>
      <c r="J32" s="107" t="n">
        <f aca="false">ROUND(((SUM(BF116:BF163))*I32),  2)</f>
        <v>0</v>
      </c>
      <c r="K32" s="17"/>
      <c r="L32" s="34"/>
      <c r="S32" s="17"/>
      <c r="T32" s="17"/>
      <c r="U32" s="17"/>
      <c r="V32" s="17"/>
      <c r="W32" s="17"/>
      <c r="X32" s="17"/>
      <c r="Y32" s="17"/>
      <c r="Z32" s="17"/>
      <c r="AA32" s="17"/>
      <c r="AB32" s="17"/>
      <c r="AC32" s="17"/>
      <c r="AD32" s="17"/>
      <c r="AE32" s="17"/>
    </row>
    <row r="33" s="22" customFormat="true" ht="14.4" hidden="true" customHeight="true" outlineLevel="0" collapsed="false">
      <c r="A33" s="17"/>
      <c r="B33" s="18"/>
      <c r="C33" s="17"/>
      <c r="D33" s="17"/>
      <c r="E33" s="13" t="s">
        <v>40</v>
      </c>
      <c r="F33" s="107" t="n">
        <f aca="false">ROUND((SUM(BG116:BG163)),  2)</f>
        <v>0</v>
      </c>
      <c r="G33" s="17"/>
      <c r="H33" s="17"/>
      <c r="I33" s="108" t="n">
        <v>0.21</v>
      </c>
      <c r="J33" s="107" t="n">
        <f aca="false">0</f>
        <v>0</v>
      </c>
      <c r="K33" s="17"/>
      <c r="L33" s="34"/>
      <c r="S33" s="17"/>
      <c r="T33" s="17"/>
      <c r="U33" s="17"/>
      <c r="V33" s="17"/>
      <c r="W33" s="17"/>
      <c r="X33" s="17"/>
      <c r="Y33" s="17"/>
      <c r="Z33" s="17"/>
      <c r="AA33" s="17"/>
      <c r="AB33" s="17"/>
      <c r="AC33" s="17"/>
      <c r="AD33" s="17"/>
      <c r="AE33" s="17"/>
    </row>
    <row r="34" s="22" customFormat="true" ht="14.4" hidden="true" customHeight="true" outlineLevel="0" collapsed="false">
      <c r="A34" s="17"/>
      <c r="B34" s="18"/>
      <c r="C34" s="17"/>
      <c r="D34" s="17"/>
      <c r="E34" s="13" t="s">
        <v>41</v>
      </c>
      <c r="F34" s="107" t="n">
        <f aca="false">ROUND((SUM(BH116:BH163)),  2)</f>
        <v>0</v>
      </c>
      <c r="G34" s="17"/>
      <c r="H34" s="17"/>
      <c r="I34" s="108" t="n">
        <v>0.15</v>
      </c>
      <c r="J34" s="107" t="n">
        <f aca="false">0</f>
        <v>0</v>
      </c>
      <c r="K34" s="17"/>
      <c r="L34" s="34"/>
      <c r="S34" s="17"/>
      <c r="T34" s="17"/>
      <c r="U34" s="17"/>
      <c r="V34" s="17"/>
      <c r="W34" s="17"/>
      <c r="X34" s="17"/>
      <c r="Y34" s="17"/>
      <c r="Z34" s="17"/>
      <c r="AA34" s="17"/>
      <c r="AB34" s="17"/>
      <c r="AC34" s="17"/>
      <c r="AD34" s="17"/>
      <c r="AE34" s="17"/>
    </row>
    <row r="35" s="22" customFormat="true" ht="14.4" hidden="true" customHeight="true" outlineLevel="0" collapsed="false">
      <c r="A35" s="17"/>
      <c r="B35" s="18"/>
      <c r="C35" s="17"/>
      <c r="D35" s="17"/>
      <c r="E35" s="13" t="s">
        <v>42</v>
      </c>
      <c r="F35" s="107" t="n">
        <f aca="false">ROUND((SUM(BI116:BI163)),  2)</f>
        <v>0</v>
      </c>
      <c r="G35" s="17"/>
      <c r="H35" s="17"/>
      <c r="I35" s="108" t="n">
        <v>0</v>
      </c>
      <c r="J35" s="107" t="n">
        <f aca="false">0</f>
        <v>0</v>
      </c>
      <c r="K35" s="17"/>
      <c r="L35" s="34"/>
      <c r="S35" s="17"/>
      <c r="T35" s="17"/>
      <c r="U35" s="17"/>
      <c r="V35" s="17"/>
      <c r="W35" s="17"/>
      <c r="X35" s="17"/>
      <c r="Y35" s="17"/>
      <c r="Z35" s="17"/>
      <c r="AA35" s="17"/>
      <c r="AB35" s="17"/>
      <c r="AC35" s="17"/>
      <c r="AD35" s="17"/>
      <c r="AE35" s="17"/>
    </row>
    <row r="36" s="22" customFormat="true" ht="6.95" hidden="false" customHeight="true" outlineLevel="0" collapsed="false">
      <c r="A36" s="17"/>
      <c r="B36" s="18"/>
      <c r="C36" s="17"/>
      <c r="D36" s="17"/>
      <c r="E36" s="17"/>
      <c r="F36" s="17"/>
      <c r="G36" s="17"/>
      <c r="H36" s="17"/>
      <c r="I36" s="17"/>
      <c r="J36" s="17"/>
      <c r="K36" s="17"/>
      <c r="L36" s="34"/>
      <c r="S36" s="17"/>
      <c r="T36" s="17"/>
      <c r="U36" s="17"/>
      <c r="V36" s="17"/>
      <c r="W36" s="17"/>
      <c r="X36" s="17"/>
      <c r="Y36" s="17"/>
      <c r="Z36" s="17"/>
      <c r="AA36" s="17"/>
      <c r="AB36" s="17"/>
      <c r="AC36" s="17"/>
      <c r="AD36" s="17"/>
      <c r="AE36" s="17"/>
    </row>
    <row r="37" s="22" customFormat="true" ht="25.45" hidden="false" customHeight="true" outlineLevel="0" collapsed="false">
      <c r="A37" s="17"/>
      <c r="B37" s="18"/>
      <c r="C37" s="109"/>
      <c r="D37" s="110" t="s">
        <v>43</v>
      </c>
      <c r="E37" s="58"/>
      <c r="F37" s="58"/>
      <c r="G37" s="111" t="s">
        <v>44</v>
      </c>
      <c r="H37" s="112" t="s">
        <v>45</v>
      </c>
      <c r="I37" s="58"/>
      <c r="J37" s="113" t="n">
        <f aca="false">SUM(J28:J35)</f>
        <v>0</v>
      </c>
      <c r="K37" s="114"/>
      <c r="L37" s="34"/>
      <c r="S37" s="17"/>
      <c r="T37" s="17"/>
      <c r="U37" s="17"/>
      <c r="V37" s="17"/>
      <c r="W37" s="17"/>
      <c r="X37" s="17"/>
      <c r="Y37" s="17"/>
      <c r="Z37" s="17"/>
      <c r="AA37" s="17"/>
      <c r="AB37" s="17"/>
      <c r="AC37" s="17"/>
      <c r="AD37" s="17"/>
      <c r="AE37" s="17"/>
    </row>
    <row r="38" s="22" customFormat="true" ht="14.4" hidden="false" customHeight="true" outlineLevel="0" collapsed="false">
      <c r="A38" s="17"/>
      <c r="B38" s="18"/>
      <c r="C38" s="17"/>
      <c r="D38" s="17"/>
      <c r="E38" s="17"/>
      <c r="F38" s="17"/>
      <c r="G38" s="17"/>
      <c r="H38" s="17"/>
      <c r="I38" s="17"/>
      <c r="J38" s="17"/>
      <c r="K38" s="17"/>
      <c r="L38" s="34"/>
      <c r="S38" s="17"/>
      <c r="T38" s="17"/>
      <c r="U38" s="17"/>
      <c r="V38" s="17"/>
      <c r="W38" s="17"/>
      <c r="X38" s="17"/>
      <c r="Y38" s="17"/>
      <c r="Z38" s="17"/>
      <c r="AA38" s="17"/>
      <c r="AB38" s="17"/>
      <c r="AC38" s="17"/>
      <c r="AD38" s="17"/>
      <c r="AE38" s="17"/>
    </row>
    <row r="39" customFormat="false" ht="14.4" hidden="false" customHeight="true" outlineLevel="0" collapsed="false">
      <c r="B39" s="6"/>
      <c r="L39" s="6"/>
    </row>
    <row r="40" customFormat="false" ht="14.4" hidden="false" customHeight="true" outlineLevel="0" collapsed="false">
      <c r="B40" s="6"/>
      <c r="L40" s="6"/>
    </row>
    <row r="41" customFormat="false" ht="14.4" hidden="false" customHeight="true" outlineLevel="0" collapsed="false">
      <c r="B41" s="6"/>
      <c r="L41" s="6"/>
    </row>
    <row r="42" customFormat="false" ht="14.4" hidden="false" customHeight="true" outlineLevel="0" collapsed="false">
      <c r="B42" s="6"/>
      <c r="L42" s="6"/>
    </row>
    <row r="43" customFormat="false" ht="14.4" hidden="false" customHeight="true" outlineLevel="0" collapsed="false">
      <c r="B43" s="6"/>
      <c r="L43" s="6"/>
    </row>
    <row r="44" customFormat="false" ht="14.4" hidden="false" customHeight="true" outlineLevel="0" collapsed="false">
      <c r="B44" s="6"/>
      <c r="L44" s="6"/>
    </row>
    <row r="45" customFormat="false" ht="14.4" hidden="false" customHeight="true" outlineLevel="0" collapsed="false">
      <c r="B45" s="6"/>
      <c r="L45" s="6"/>
    </row>
    <row r="46" customFormat="false" ht="14.4" hidden="false" customHeight="true" outlineLevel="0" collapsed="false">
      <c r="B46" s="6"/>
      <c r="L46" s="6"/>
    </row>
    <row r="47" customFormat="false" ht="14.4" hidden="false" customHeight="true" outlineLevel="0" collapsed="false">
      <c r="B47" s="6"/>
      <c r="L47" s="6"/>
    </row>
    <row r="48" customFormat="false" ht="14.4" hidden="false" customHeight="true" outlineLevel="0" collapsed="false">
      <c r="B48" s="6"/>
      <c r="L48" s="6"/>
    </row>
    <row r="49" customFormat="false" ht="14.4" hidden="false" customHeight="true" outlineLevel="0" collapsed="false">
      <c r="B49" s="6"/>
      <c r="L49" s="6"/>
    </row>
    <row r="50" s="22" customFormat="true" ht="14.4" hidden="false" customHeight="true" outlineLevel="0" collapsed="false">
      <c r="B50" s="34"/>
      <c r="D50" s="35" t="s">
        <v>46</v>
      </c>
      <c r="E50" s="36"/>
      <c r="F50" s="36"/>
      <c r="G50" s="35" t="s">
        <v>47</v>
      </c>
      <c r="H50" s="36"/>
      <c r="I50" s="36"/>
      <c r="J50" s="36"/>
      <c r="K50" s="36"/>
      <c r="L50" s="34"/>
    </row>
    <row r="51" customFormat="false" ht="12.8" hidden="false" customHeight="false" outlineLevel="0" collapsed="false">
      <c r="B51" s="6"/>
      <c r="L51" s="6"/>
    </row>
    <row r="52" customFormat="false" ht="12.8" hidden="false" customHeight="false" outlineLevel="0" collapsed="false">
      <c r="B52" s="6"/>
      <c r="L52" s="6"/>
    </row>
    <row r="53" customFormat="false" ht="12.8" hidden="false" customHeight="false" outlineLevel="0" collapsed="false">
      <c r="B53" s="6"/>
      <c r="L53" s="6"/>
    </row>
    <row r="54" customFormat="false" ht="12.8" hidden="false" customHeight="false" outlineLevel="0" collapsed="false">
      <c r="B54" s="6"/>
      <c r="L54" s="6"/>
    </row>
    <row r="55" customFormat="false" ht="12.8" hidden="false" customHeight="false" outlineLevel="0" collapsed="false">
      <c r="B55" s="6"/>
      <c r="L55" s="6"/>
    </row>
    <row r="56" customFormat="false" ht="12.8" hidden="false" customHeight="false" outlineLevel="0" collapsed="false">
      <c r="B56" s="6"/>
      <c r="L56" s="6"/>
    </row>
    <row r="57" customFormat="false" ht="12.8" hidden="false" customHeight="false" outlineLevel="0" collapsed="false">
      <c r="B57" s="6"/>
      <c r="L57" s="6"/>
    </row>
    <row r="58" customFormat="false" ht="12.8" hidden="false" customHeight="false" outlineLevel="0" collapsed="false">
      <c r="B58" s="6"/>
      <c r="L58" s="6"/>
    </row>
    <row r="59" customFormat="false" ht="12.8" hidden="false" customHeight="false" outlineLevel="0" collapsed="false">
      <c r="B59" s="6"/>
      <c r="L59" s="6"/>
    </row>
    <row r="60" customFormat="false" ht="12.8" hidden="false" customHeight="false" outlineLevel="0" collapsed="false">
      <c r="B60" s="6"/>
      <c r="L60" s="6"/>
    </row>
    <row r="61" s="22" customFormat="true" ht="12.8" hidden="false" customHeight="false" outlineLevel="0" collapsed="false">
      <c r="A61" s="17"/>
      <c r="B61" s="18"/>
      <c r="C61" s="17"/>
      <c r="D61" s="37" t="s">
        <v>48</v>
      </c>
      <c r="E61" s="20"/>
      <c r="F61" s="115" t="s">
        <v>49</v>
      </c>
      <c r="G61" s="37" t="s">
        <v>48</v>
      </c>
      <c r="H61" s="20"/>
      <c r="I61" s="20"/>
      <c r="J61" s="116" t="s">
        <v>49</v>
      </c>
      <c r="K61" s="20"/>
      <c r="L61" s="34"/>
      <c r="S61" s="17"/>
      <c r="T61" s="17"/>
      <c r="U61" s="17"/>
      <c r="V61" s="17"/>
      <c r="W61" s="17"/>
      <c r="X61" s="17"/>
      <c r="Y61" s="17"/>
      <c r="Z61" s="17"/>
      <c r="AA61" s="17"/>
      <c r="AB61" s="17"/>
      <c r="AC61" s="17"/>
      <c r="AD61" s="17"/>
      <c r="AE61" s="17"/>
    </row>
    <row r="62" customFormat="false" ht="12.8" hidden="false" customHeight="false" outlineLevel="0" collapsed="false">
      <c r="B62" s="6"/>
      <c r="L62" s="6"/>
    </row>
    <row r="63" customFormat="false" ht="12.8" hidden="false" customHeight="false" outlineLevel="0" collapsed="false">
      <c r="B63" s="6"/>
      <c r="L63" s="6"/>
    </row>
    <row r="64" customFormat="false" ht="12.8" hidden="false" customHeight="false" outlineLevel="0" collapsed="false">
      <c r="B64" s="6"/>
      <c r="L64" s="6"/>
    </row>
    <row r="65" s="22" customFormat="true" ht="12.8" hidden="false" customHeight="false" outlineLevel="0" collapsed="false">
      <c r="A65" s="17"/>
      <c r="B65" s="18"/>
      <c r="C65" s="17"/>
      <c r="D65" s="35" t="s">
        <v>50</v>
      </c>
      <c r="E65" s="38"/>
      <c r="F65" s="38"/>
      <c r="G65" s="35" t="s">
        <v>51</v>
      </c>
      <c r="H65" s="38"/>
      <c r="I65" s="38"/>
      <c r="J65" s="38"/>
      <c r="K65" s="38"/>
      <c r="L65" s="34"/>
      <c r="S65" s="17"/>
      <c r="T65" s="17"/>
      <c r="U65" s="17"/>
      <c r="V65" s="17"/>
      <c r="W65" s="17"/>
      <c r="X65" s="17"/>
      <c r="Y65" s="17"/>
      <c r="Z65" s="17"/>
      <c r="AA65" s="17"/>
      <c r="AB65" s="17"/>
      <c r="AC65" s="17"/>
      <c r="AD65" s="17"/>
      <c r="AE65" s="17"/>
    </row>
    <row r="66" customFormat="false" ht="12.8" hidden="false" customHeight="false" outlineLevel="0" collapsed="false">
      <c r="B66" s="6"/>
      <c r="L66" s="6"/>
    </row>
    <row r="67" customFormat="false" ht="12.8" hidden="false" customHeight="false" outlineLevel="0" collapsed="false">
      <c r="B67" s="6"/>
      <c r="L67" s="6"/>
    </row>
    <row r="68" customFormat="false" ht="12.8" hidden="false" customHeight="false" outlineLevel="0" collapsed="false">
      <c r="B68" s="6"/>
      <c r="L68" s="6"/>
    </row>
    <row r="69" customFormat="false" ht="12.8" hidden="false" customHeight="false" outlineLevel="0" collapsed="false">
      <c r="B69" s="6"/>
      <c r="L69" s="6"/>
    </row>
    <row r="70" customFormat="false" ht="12.8" hidden="false" customHeight="false" outlineLevel="0" collapsed="false">
      <c r="B70" s="6"/>
      <c r="L70" s="6"/>
    </row>
    <row r="71" customFormat="false" ht="12.8" hidden="false" customHeight="false" outlineLevel="0" collapsed="false">
      <c r="B71" s="6"/>
      <c r="L71" s="6"/>
    </row>
    <row r="72" customFormat="false" ht="12.8" hidden="false" customHeight="false" outlineLevel="0" collapsed="false">
      <c r="B72" s="6"/>
      <c r="L72" s="6"/>
    </row>
    <row r="73" customFormat="false" ht="12.8" hidden="false" customHeight="false" outlineLevel="0" collapsed="false">
      <c r="B73" s="6"/>
      <c r="L73" s="6"/>
    </row>
    <row r="74" customFormat="false" ht="12.8" hidden="false" customHeight="false" outlineLevel="0" collapsed="false">
      <c r="B74" s="6"/>
      <c r="L74" s="6"/>
    </row>
    <row r="75" customFormat="false" ht="12.8" hidden="false" customHeight="false" outlineLevel="0" collapsed="false">
      <c r="B75" s="6"/>
      <c r="L75" s="6"/>
    </row>
    <row r="76" s="22" customFormat="true" ht="12.8" hidden="false" customHeight="false" outlineLevel="0" collapsed="false">
      <c r="A76" s="17"/>
      <c r="B76" s="18"/>
      <c r="C76" s="17"/>
      <c r="D76" s="37" t="s">
        <v>48</v>
      </c>
      <c r="E76" s="20"/>
      <c r="F76" s="115" t="s">
        <v>49</v>
      </c>
      <c r="G76" s="37" t="s">
        <v>48</v>
      </c>
      <c r="H76" s="20"/>
      <c r="I76" s="20"/>
      <c r="J76" s="116" t="s">
        <v>49</v>
      </c>
      <c r="K76" s="20"/>
      <c r="L76" s="34"/>
      <c r="S76" s="17"/>
      <c r="T76" s="17"/>
      <c r="U76" s="17"/>
      <c r="V76" s="17"/>
      <c r="W76" s="17"/>
      <c r="X76" s="17"/>
      <c r="Y76" s="17"/>
      <c r="Z76" s="17"/>
      <c r="AA76" s="17"/>
      <c r="AB76" s="17"/>
      <c r="AC76" s="17"/>
      <c r="AD76" s="17"/>
      <c r="AE76" s="17"/>
    </row>
    <row r="77" s="22" customFormat="true" ht="14.4" hidden="false" customHeight="true" outlineLevel="0" collapsed="false">
      <c r="A77" s="17"/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34"/>
      <c r="S77" s="17"/>
      <c r="T77" s="17"/>
      <c r="U77" s="17"/>
      <c r="V77" s="17"/>
      <c r="W77" s="17"/>
      <c r="X77" s="17"/>
      <c r="Y77" s="17"/>
      <c r="Z77" s="17"/>
      <c r="AA77" s="17"/>
      <c r="AB77" s="17"/>
      <c r="AC77" s="17"/>
      <c r="AD77" s="17"/>
      <c r="AE77" s="17"/>
    </row>
    <row r="81" s="22" customFormat="true" ht="6.95" hidden="false" customHeight="true" outlineLevel="0" collapsed="false">
      <c r="A81" s="17"/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34"/>
      <c r="S81" s="17"/>
      <c r="T81" s="17"/>
      <c r="U81" s="17"/>
      <c r="V81" s="17"/>
      <c r="W81" s="17"/>
      <c r="X81" s="17"/>
      <c r="Y81" s="17"/>
      <c r="Z81" s="17"/>
      <c r="AA81" s="17"/>
      <c r="AB81" s="17"/>
      <c r="AC81" s="17"/>
      <c r="AD81" s="17"/>
      <c r="AE81" s="17"/>
    </row>
    <row r="82" s="22" customFormat="true" ht="24.95" hidden="false" customHeight="true" outlineLevel="0" collapsed="false">
      <c r="A82" s="17"/>
      <c r="B82" s="18"/>
      <c r="C82" s="7" t="s">
        <v>81</v>
      </c>
      <c r="D82" s="17"/>
      <c r="E82" s="17"/>
      <c r="F82" s="17"/>
      <c r="G82" s="17"/>
      <c r="H82" s="17"/>
      <c r="I82" s="17"/>
      <c r="J82" s="17"/>
      <c r="K82" s="17"/>
      <c r="L82" s="34"/>
      <c r="S82" s="17"/>
      <c r="T82" s="17"/>
      <c r="U82" s="17"/>
      <c r="V82" s="17"/>
      <c r="W82" s="17"/>
      <c r="X82" s="17"/>
      <c r="Y82" s="17"/>
      <c r="Z82" s="17"/>
      <c r="AA82" s="17"/>
      <c r="AB82" s="17"/>
      <c r="AC82" s="17"/>
      <c r="AD82" s="17"/>
      <c r="AE82" s="17"/>
    </row>
    <row r="83" s="22" customFormat="true" ht="6.95" hidden="false" customHeight="true" outlineLevel="0" collapsed="false">
      <c r="A83" s="17"/>
      <c r="B83" s="18"/>
      <c r="C83" s="17"/>
      <c r="D83" s="17"/>
      <c r="E83" s="17"/>
      <c r="F83" s="17"/>
      <c r="G83" s="17"/>
      <c r="H83" s="17"/>
      <c r="I83" s="17"/>
      <c r="J83" s="17"/>
      <c r="K83" s="17"/>
      <c r="L83" s="34"/>
      <c r="S83" s="17"/>
      <c r="T83" s="17"/>
      <c r="U83" s="17"/>
      <c r="V83" s="17"/>
      <c r="W83" s="17"/>
      <c r="X83" s="17"/>
      <c r="Y83" s="17"/>
      <c r="Z83" s="17"/>
      <c r="AA83" s="17"/>
      <c r="AB83" s="17"/>
      <c r="AC83" s="17"/>
      <c r="AD83" s="17"/>
      <c r="AE83" s="17"/>
    </row>
    <row r="84" s="22" customFormat="true" ht="12" hidden="false" customHeight="true" outlineLevel="0" collapsed="false">
      <c r="A84" s="17"/>
      <c r="B84" s="18"/>
      <c r="C84" s="13" t="s">
        <v>13</v>
      </c>
      <c r="D84" s="17"/>
      <c r="E84" s="17"/>
      <c r="F84" s="17"/>
      <c r="G84" s="17"/>
      <c r="H84" s="17"/>
      <c r="I84" s="17"/>
      <c r="J84" s="17"/>
      <c r="K84" s="17"/>
      <c r="L84" s="34"/>
      <c r="S84" s="17"/>
      <c r="T84" s="17"/>
      <c r="U84" s="17"/>
      <c r="V84" s="17"/>
      <c r="W84" s="17"/>
      <c r="X84" s="17"/>
      <c r="Y84" s="17"/>
      <c r="Z84" s="17"/>
      <c r="AA84" s="17"/>
      <c r="AB84" s="17"/>
      <c r="AC84" s="17"/>
      <c r="AD84" s="17"/>
      <c r="AE84" s="17"/>
    </row>
    <row r="85" s="22" customFormat="true" ht="16.5" hidden="false" customHeight="true" outlineLevel="0" collapsed="false">
      <c r="A85" s="17"/>
      <c r="B85" s="18"/>
      <c r="C85" s="17"/>
      <c r="D85" s="17"/>
      <c r="E85" s="96" t="str">
        <f aca="false">E7</f>
        <v>Výpočet ploch pro úklid společných prostor v domě</v>
      </c>
      <c r="F85" s="96"/>
      <c r="G85" s="96"/>
      <c r="H85" s="96"/>
      <c r="I85" s="17"/>
      <c r="J85" s="17"/>
      <c r="K85" s="17"/>
      <c r="L85" s="34"/>
      <c r="S85" s="17"/>
      <c r="T85" s="17"/>
      <c r="U85" s="17"/>
      <c r="V85" s="17"/>
      <c r="W85" s="17"/>
      <c r="X85" s="17"/>
      <c r="Y85" s="17"/>
      <c r="Z85" s="17"/>
      <c r="AA85" s="17"/>
      <c r="AB85" s="17"/>
      <c r="AC85" s="17"/>
      <c r="AD85" s="17"/>
      <c r="AE85" s="17"/>
    </row>
    <row r="86" s="22" customFormat="true" ht="6.95" hidden="false" customHeight="true" outlineLevel="0" collapsed="false">
      <c r="A86" s="17"/>
      <c r="B86" s="18"/>
      <c r="C86" s="17"/>
      <c r="D86" s="17"/>
      <c r="E86" s="17"/>
      <c r="F86" s="17"/>
      <c r="G86" s="17"/>
      <c r="H86" s="17"/>
      <c r="I86" s="17"/>
      <c r="J86" s="17"/>
      <c r="K86" s="17"/>
      <c r="L86" s="34"/>
      <c r="S86" s="17"/>
      <c r="T86" s="17"/>
      <c r="U86" s="17"/>
      <c r="V86" s="17"/>
      <c r="W86" s="17"/>
      <c r="X86" s="17"/>
      <c r="Y86" s="17"/>
      <c r="Z86" s="17"/>
      <c r="AA86" s="17"/>
      <c r="AB86" s="17"/>
      <c r="AC86" s="17"/>
      <c r="AD86" s="17"/>
      <c r="AE86" s="17"/>
    </row>
    <row r="87" s="22" customFormat="true" ht="12" hidden="false" customHeight="true" outlineLevel="0" collapsed="false">
      <c r="A87" s="17"/>
      <c r="B87" s="18"/>
      <c r="C87" s="13" t="s">
        <v>17</v>
      </c>
      <c r="D87" s="17"/>
      <c r="E87" s="17"/>
      <c r="F87" s="14" t="str">
        <f aca="false">F10</f>
        <v>Vlhká 179/22,Brno</v>
      </c>
      <c r="G87" s="17"/>
      <c r="H87" s="17"/>
      <c r="I87" s="13" t="s">
        <v>19</v>
      </c>
      <c r="J87" s="97" t="str">
        <f aca="false">IF(J10="","",J10)</f>
        <v>23. 9. 2021</v>
      </c>
      <c r="K87" s="17"/>
      <c r="L87" s="34"/>
      <c r="S87" s="17"/>
      <c r="T87" s="17"/>
      <c r="U87" s="17"/>
      <c r="V87" s="17"/>
      <c r="W87" s="17"/>
      <c r="X87" s="17"/>
      <c r="Y87" s="17"/>
      <c r="Z87" s="17"/>
      <c r="AA87" s="17"/>
      <c r="AB87" s="17"/>
      <c r="AC87" s="17"/>
      <c r="AD87" s="17"/>
      <c r="AE87" s="17"/>
    </row>
    <row r="88" s="22" customFormat="true" ht="6.95" hidden="false" customHeight="true" outlineLevel="0" collapsed="false">
      <c r="A88" s="17"/>
      <c r="B88" s="18"/>
      <c r="C88" s="17"/>
      <c r="D88" s="17"/>
      <c r="E88" s="17"/>
      <c r="F88" s="17"/>
      <c r="G88" s="17"/>
      <c r="H88" s="17"/>
      <c r="I88" s="17"/>
      <c r="J88" s="17"/>
      <c r="K88" s="17"/>
      <c r="L88" s="34"/>
      <c r="S88" s="17"/>
      <c r="T88" s="17"/>
      <c r="U88" s="17"/>
      <c r="V88" s="17"/>
      <c r="W88" s="17"/>
      <c r="X88" s="17"/>
      <c r="Y88" s="17"/>
      <c r="Z88" s="17"/>
      <c r="AA88" s="17"/>
      <c r="AB88" s="17"/>
      <c r="AC88" s="17"/>
      <c r="AD88" s="17"/>
      <c r="AE88" s="17"/>
    </row>
    <row r="89" s="22" customFormat="true" ht="15.15" hidden="false" customHeight="true" outlineLevel="0" collapsed="false">
      <c r="A89" s="17"/>
      <c r="B89" s="18"/>
      <c r="C89" s="13" t="s">
        <v>21</v>
      </c>
      <c r="D89" s="17"/>
      <c r="E89" s="17"/>
      <c r="F89" s="14" t="str">
        <f aca="false">E13</f>
        <v>MmBrna,OSM,Husova 3,Brno</v>
      </c>
      <c r="G89" s="17"/>
      <c r="H89" s="17"/>
      <c r="I89" s="13" t="s">
        <v>27</v>
      </c>
      <c r="J89" s="117" t="str">
        <f aca="false">E19</f>
        <v>R.Volková</v>
      </c>
      <c r="K89" s="17"/>
      <c r="L89" s="34"/>
      <c r="S89" s="17"/>
      <c r="T89" s="17"/>
      <c r="U89" s="17"/>
      <c r="V89" s="17"/>
      <c r="W89" s="17"/>
      <c r="X89" s="17"/>
      <c r="Y89" s="17"/>
      <c r="Z89" s="17"/>
      <c r="AA89" s="17"/>
      <c r="AB89" s="17"/>
      <c r="AC89" s="17"/>
      <c r="AD89" s="17"/>
      <c r="AE89" s="17"/>
    </row>
    <row r="90" s="22" customFormat="true" ht="15.15" hidden="false" customHeight="true" outlineLevel="0" collapsed="false">
      <c r="A90" s="17"/>
      <c r="B90" s="18"/>
      <c r="C90" s="13" t="s">
        <v>25</v>
      </c>
      <c r="D90" s="17"/>
      <c r="E90" s="17"/>
      <c r="F90" s="14" t="str">
        <f aca="false">IF(E16="","",E16)</f>
        <v> </v>
      </c>
      <c r="G90" s="17"/>
      <c r="H90" s="17"/>
      <c r="I90" s="13" t="s">
        <v>30</v>
      </c>
      <c r="J90" s="117" t="str">
        <f aca="false">E22</f>
        <v>Radka Volková</v>
      </c>
      <c r="K90" s="17"/>
      <c r="L90" s="34"/>
      <c r="S90" s="17"/>
      <c r="T90" s="17"/>
      <c r="U90" s="17"/>
      <c r="V90" s="17"/>
      <c r="W90" s="17"/>
      <c r="X90" s="17"/>
      <c r="Y90" s="17"/>
      <c r="Z90" s="17"/>
      <c r="AA90" s="17"/>
      <c r="AB90" s="17"/>
      <c r="AC90" s="17"/>
      <c r="AD90" s="17"/>
      <c r="AE90" s="17"/>
    </row>
    <row r="91" s="22" customFormat="true" ht="10.3" hidden="false" customHeight="true" outlineLevel="0" collapsed="false">
      <c r="A91" s="17"/>
      <c r="B91" s="18"/>
      <c r="C91" s="17"/>
      <c r="D91" s="17"/>
      <c r="E91" s="17"/>
      <c r="F91" s="17"/>
      <c r="G91" s="17"/>
      <c r="H91" s="17"/>
      <c r="I91" s="17"/>
      <c r="J91" s="17"/>
      <c r="K91" s="17"/>
      <c r="L91" s="34"/>
      <c r="S91" s="17"/>
      <c r="T91" s="17"/>
      <c r="U91" s="17"/>
      <c r="V91" s="17"/>
      <c r="W91" s="17"/>
      <c r="X91" s="17"/>
      <c r="Y91" s="17"/>
      <c r="Z91" s="17"/>
      <c r="AA91" s="17"/>
      <c r="AB91" s="17"/>
      <c r="AC91" s="17"/>
      <c r="AD91" s="17"/>
      <c r="AE91" s="17"/>
    </row>
    <row r="92" s="22" customFormat="true" ht="29.3" hidden="false" customHeight="true" outlineLevel="0" collapsed="false">
      <c r="A92" s="17"/>
      <c r="B92" s="18"/>
      <c r="C92" s="118" t="s">
        <v>82</v>
      </c>
      <c r="D92" s="109"/>
      <c r="E92" s="109"/>
      <c r="F92" s="109"/>
      <c r="G92" s="109"/>
      <c r="H92" s="109"/>
      <c r="I92" s="109"/>
      <c r="J92" s="119" t="s">
        <v>83</v>
      </c>
      <c r="K92" s="109"/>
      <c r="L92" s="34"/>
      <c r="S92" s="17"/>
      <c r="T92" s="17"/>
      <c r="U92" s="17"/>
      <c r="V92" s="17"/>
      <c r="W92" s="17"/>
      <c r="X92" s="17"/>
      <c r="Y92" s="17"/>
      <c r="Z92" s="17"/>
      <c r="AA92" s="17"/>
      <c r="AB92" s="17"/>
      <c r="AC92" s="17"/>
      <c r="AD92" s="17"/>
      <c r="AE92" s="17"/>
    </row>
    <row r="93" s="22" customFormat="true" ht="10.3" hidden="false" customHeight="true" outlineLevel="0" collapsed="false">
      <c r="A93" s="17"/>
      <c r="B93" s="18"/>
      <c r="C93" s="17"/>
      <c r="D93" s="17"/>
      <c r="E93" s="17"/>
      <c r="F93" s="17"/>
      <c r="G93" s="17"/>
      <c r="H93" s="17"/>
      <c r="I93" s="17"/>
      <c r="J93" s="17"/>
      <c r="K93" s="17"/>
      <c r="L93" s="34"/>
      <c r="S93" s="17"/>
      <c r="T93" s="17"/>
      <c r="U93" s="17"/>
      <c r="V93" s="17"/>
      <c r="W93" s="17"/>
      <c r="X93" s="17"/>
      <c r="Y93" s="17"/>
      <c r="Z93" s="17"/>
      <c r="AA93" s="17"/>
      <c r="AB93" s="17"/>
      <c r="AC93" s="17"/>
      <c r="AD93" s="17"/>
      <c r="AE93" s="17"/>
    </row>
    <row r="94" s="22" customFormat="true" ht="22.8" hidden="false" customHeight="true" outlineLevel="0" collapsed="false">
      <c r="A94" s="17"/>
      <c r="B94" s="18"/>
      <c r="C94" s="120" t="s">
        <v>84</v>
      </c>
      <c r="D94" s="17"/>
      <c r="E94" s="17"/>
      <c r="F94" s="17"/>
      <c r="G94" s="17"/>
      <c r="H94" s="17"/>
      <c r="I94" s="17"/>
      <c r="J94" s="104" t="n">
        <f aca="false">J116</f>
        <v>0</v>
      </c>
      <c r="K94" s="17"/>
      <c r="L94" s="34"/>
      <c r="S94" s="17"/>
      <c r="T94" s="17"/>
      <c r="U94" s="17"/>
      <c r="V94" s="17"/>
      <c r="W94" s="17"/>
      <c r="X94" s="17"/>
      <c r="Y94" s="17"/>
      <c r="Z94" s="17"/>
      <c r="AA94" s="17"/>
      <c r="AB94" s="17"/>
      <c r="AC94" s="17"/>
      <c r="AD94" s="17"/>
      <c r="AE94" s="17"/>
      <c r="AU94" s="3" t="s">
        <v>85</v>
      </c>
    </row>
    <row r="95" s="121" customFormat="true" ht="24.95" hidden="false" customHeight="true" outlineLevel="0" collapsed="false">
      <c r="B95" s="122"/>
      <c r="D95" s="123" t="s">
        <v>86</v>
      </c>
      <c r="E95" s="124"/>
      <c r="F95" s="124"/>
      <c r="G95" s="124"/>
      <c r="H95" s="124"/>
      <c r="I95" s="124"/>
      <c r="J95" s="125" t="n">
        <f aca="false">J117</f>
        <v>0</v>
      </c>
      <c r="L95" s="122"/>
    </row>
    <row r="96" s="126" customFormat="true" ht="19.95" hidden="false" customHeight="true" outlineLevel="0" collapsed="false">
      <c r="B96" s="127"/>
      <c r="D96" s="128" t="s">
        <v>87</v>
      </c>
      <c r="E96" s="129"/>
      <c r="F96" s="129"/>
      <c r="G96" s="129"/>
      <c r="H96" s="129"/>
      <c r="I96" s="129"/>
      <c r="J96" s="130" t="n">
        <f aca="false">J118</f>
        <v>0</v>
      </c>
      <c r="L96" s="127"/>
    </row>
    <row r="97" s="121" customFormat="true" ht="24.95" hidden="false" customHeight="true" outlineLevel="0" collapsed="false">
      <c r="B97" s="122"/>
      <c r="D97" s="123" t="s">
        <v>88</v>
      </c>
      <c r="E97" s="124"/>
      <c r="F97" s="124"/>
      <c r="G97" s="124"/>
      <c r="H97" s="124"/>
      <c r="I97" s="124"/>
      <c r="J97" s="125" t="n">
        <f aca="false">J161</f>
        <v>0</v>
      </c>
      <c r="L97" s="122"/>
    </row>
    <row r="98" s="126" customFormat="true" ht="19.95" hidden="false" customHeight="true" outlineLevel="0" collapsed="false">
      <c r="B98" s="127"/>
      <c r="D98" s="128" t="s">
        <v>89</v>
      </c>
      <c r="E98" s="129"/>
      <c r="F98" s="129"/>
      <c r="G98" s="129"/>
      <c r="H98" s="129"/>
      <c r="I98" s="129"/>
      <c r="J98" s="130" t="n">
        <f aca="false">J162</f>
        <v>0</v>
      </c>
      <c r="L98" s="127"/>
    </row>
    <row r="99" s="22" customFormat="true" ht="21.85" hidden="false" customHeight="true" outlineLevel="0" collapsed="false">
      <c r="A99" s="17"/>
      <c r="B99" s="18"/>
      <c r="C99" s="17"/>
      <c r="D99" s="17"/>
      <c r="E99" s="17"/>
      <c r="F99" s="17"/>
      <c r="G99" s="17"/>
      <c r="H99" s="17"/>
      <c r="I99" s="17"/>
      <c r="J99" s="17"/>
      <c r="K99" s="17"/>
      <c r="L99" s="34"/>
      <c r="S99" s="17"/>
      <c r="T99" s="17"/>
      <c r="U99" s="17"/>
      <c r="V99" s="17"/>
      <c r="W99" s="17"/>
      <c r="X99" s="17"/>
      <c r="Y99" s="17"/>
      <c r="Z99" s="17"/>
      <c r="AA99" s="17"/>
      <c r="AB99" s="17"/>
      <c r="AC99" s="17"/>
      <c r="AD99" s="17"/>
      <c r="AE99" s="17"/>
    </row>
    <row r="100" s="22" customFormat="true" ht="6.95" hidden="false" customHeight="true" outlineLevel="0" collapsed="false">
      <c r="A100" s="17"/>
      <c r="B100" s="39"/>
      <c r="C100" s="40"/>
      <c r="D100" s="40"/>
      <c r="E100" s="40"/>
      <c r="F100" s="40"/>
      <c r="G100" s="40"/>
      <c r="H100" s="40"/>
      <c r="I100" s="40"/>
      <c r="J100" s="40"/>
      <c r="K100" s="40"/>
      <c r="L100" s="34"/>
      <c r="S100" s="17"/>
      <c r="T100" s="17"/>
      <c r="U100" s="17"/>
      <c r="V100" s="17"/>
      <c r="W100" s="17"/>
      <c r="X100" s="17"/>
      <c r="Y100" s="17"/>
      <c r="Z100" s="17"/>
      <c r="AA100" s="17"/>
      <c r="AB100" s="17"/>
      <c r="AC100" s="17"/>
      <c r="AD100" s="17"/>
      <c r="AE100" s="17"/>
    </row>
    <row r="104" s="22" customFormat="true" ht="6.95" hidden="false" customHeight="true" outlineLevel="0" collapsed="false">
      <c r="A104" s="17"/>
      <c r="B104" s="41"/>
      <c r="C104" s="42"/>
      <c r="D104" s="42"/>
      <c r="E104" s="42"/>
      <c r="F104" s="42"/>
      <c r="G104" s="42"/>
      <c r="H104" s="42"/>
      <c r="I104" s="42"/>
      <c r="J104" s="42"/>
      <c r="K104" s="42"/>
      <c r="L104" s="34"/>
      <c r="S104" s="17"/>
      <c r="T104" s="17"/>
      <c r="U104" s="17"/>
      <c r="V104" s="17"/>
      <c r="W104" s="17"/>
      <c r="X104" s="17"/>
      <c r="Y104" s="17"/>
      <c r="Z104" s="17"/>
      <c r="AA104" s="17"/>
      <c r="AB104" s="17"/>
      <c r="AC104" s="17"/>
      <c r="AD104" s="17"/>
      <c r="AE104" s="17"/>
    </row>
    <row r="105" s="22" customFormat="true" ht="24.95" hidden="false" customHeight="true" outlineLevel="0" collapsed="false">
      <c r="A105" s="17"/>
      <c r="B105" s="18"/>
      <c r="C105" s="7" t="s">
        <v>90</v>
      </c>
      <c r="D105" s="17"/>
      <c r="E105" s="17"/>
      <c r="F105" s="17"/>
      <c r="G105" s="17"/>
      <c r="H105" s="17"/>
      <c r="I105" s="17"/>
      <c r="J105" s="17"/>
      <c r="K105" s="17"/>
      <c r="L105" s="34"/>
      <c r="S105" s="17"/>
      <c r="T105" s="17"/>
      <c r="U105" s="17"/>
      <c r="V105" s="17"/>
      <c r="W105" s="17"/>
      <c r="X105" s="17"/>
      <c r="Y105" s="17"/>
      <c r="Z105" s="17"/>
      <c r="AA105" s="17"/>
      <c r="AB105" s="17"/>
      <c r="AC105" s="17"/>
      <c r="AD105" s="17"/>
      <c r="AE105" s="17"/>
    </row>
    <row r="106" s="22" customFormat="true" ht="6.95" hidden="false" customHeight="true" outlineLevel="0" collapsed="false">
      <c r="A106" s="17"/>
      <c r="B106" s="18"/>
      <c r="C106" s="17"/>
      <c r="D106" s="17"/>
      <c r="E106" s="17"/>
      <c r="F106" s="17"/>
      <c r="G106" s="17"/>
      <c r="H106" s="17"/>
      <c r="I106" s="17"/>
      <c r="J106" s="17"/>
      <c r="K106" s="17"/>
      <c r="L106" s="34"/>
      <c r="S106" s="17"/>
      <c r="T106" s="17"/>
      <c r="U106" s="17"/>
      <c r="V106" s="17"/>
      <c r="W106" s="17"/>
      <c r="X106" s="17"/>
      <c r="Y106" s="17"/>
      <c r="Z106" s="17"/>
      <c r="AA106" s="17"/>
      <c r="AB106" s="17"/>
      <c r="AC106" s="17"/>
      <c r="AD106" s="17"/>
      <c r="AE106" s="17"/>
    </row>
    <row r="107" s="22" customFormat="true" ht="12" hidden="false" customHeight="true" outlineLevel="0" collapsed="false">
      <c r="A107" s="17"/>
      <c r="B107" s="18"/>
      <c r="C107" s="13" t="s">
        <v>13</v>
      </c>
      <c r="D107" s="17"/>
      <c r="E107" s="17"/>
      <c r="F107" s="17"/>
      <c r="G107" s="17"/>
      <c r="H107" s="17"/>
      <c r="I107" s="17"/>
      <c r="J107" s="17"/>
      <c r="K107" s="17"/>
      <c r="L107" s="34"/>
      <c r="S107" s="17"/>
      <c r="T107" s="17"/>
      <c r="U107" s="17"/>
      <c r="V107" s="17"/>
      <c r="W107" s="17"/>
      <c r="X107" s="17"/>
      <c r="Y107" s="17"/>
      <c r="Z107" s="17"/>
      <c r="AA107" s="17"/>
      <c r="AB107" s="17"/>
      <c r="AC107" s="17"/>
      <c r="AD107" s="17"/>
      <c r="AE107" s="17"/>
    </row>
    <row r="108" s="22" customFormat="true" ht="16.5" hidden="false" customHeight="true" outlineLevel="0" collapsed="false">
      <c r="A108" s="17"/>
      <c r="B108" s="18"/>
      <c r="C108" s="17"/>
      <c r="D108" s="17"/>
      <c r="E108" s="96" t="str">
        <f aca="false">E7</f>
        <v>Výpočet ploch pro úklid společných prostor v domě</v>
      </c>
      <c r="F108" s="96"/>
      <c r="G108" s="96"/>
      <c r="H108" s="96"/>
      <c r="I108" s="17"/>
      <c r="J108" s="17"/>
      <c r="K108" s="17"/>
      <c r="L108" s="34"/>
      <c r="S108" s="17"/>
      <c r="T108" s="17"/>
      <c r="U108" s="17"/>
      <c r="V108" s="17"/>
      <c r="W108" s="17"/>
      <c r="X108" s="17"/>
      <c r="Y108" s="17"/>
      <c r="Z108" s="17"/>
      <c r="AA108" s="17"/>
      <c r="AB108" s="17"/>
      <c r="AC108" s="17"/>
      <c r="AD108" s="17"/>
      <c r="AE108" s="17"/>
    </row>
    <row r="109" s="22" customFormat="true" ht="6.95" hidden="false" customHeight="true" outlineLevel="0" collapsed="false">
      <c r="A109" s="17"/>
      <c r="B109" s="18"/>
      <c r="C109" s="17"/>
      <c r="D109" s="17"/>
      <c r="E109" s="17"/>
      <c r="F109" s="17"/>
      <c r="G109" s="17"/>
      <c r="H109" s="17"/>
      <c r="I109" s="17"/>
      <c r="J109" s="17"/>
      <c r="K109" s="17"/>
      <c r="L109" s="34"/>
      <c r="S109" s="17"/>
      <c r="T109" s="17"/>
      <c r="U109" s="17"/>
      <c r="V109" s="17"/>
      <c r="W109" s="17"/>
      <c r="X109" s="17"/>
      <c r="Y109" s="17"/>
      <c r="Z109" s="17"/>
      <c r="AA109" s="17"/>
      <c r="AB109" s="17"/>
      <c r="AC109" s="17"/>
      <c r="AD109" s="17"/>
      <c r="AE109" s="17"/>
    </row>
    <row r="110" s="22" customFormat="true" ht="12" hidden="false" customHeight="true" outlineLevel="0" collapsed="false">
      <c r="A110" s="17"/>
      <c r="B110" s="18"/>
      <c r="C110" s="13" t="s">
        <v>17</v>
      </c>
      <c r="D110" s="17"/>
      <c r="E110" s="17"/>
      <c r="F110" s="14" t="str">
        <f aca="false">F10</f>
        <v>Vlhká 179/22,Brno</v>
      </c>
      <c r="G110" s="17"/>
      <c r="H110" s="17"/>
      <c r="I110" s="13" t="s">
        <v>19</v>
      </c>
      <c r="J110" s="97" t="str">
        <f aca="false">IF(J10="","",J10)</f>
        <v>23. 9. 2021</v>
      </c>
      <c r="K110" s="17"/>
      <c r="L110" s="34"/>
      <c r="S110" s="17"/>
      <c r="T110" s="17"/>
      <c r="U110" s="17"/>
      <c r="V110" s="17"/>
      <c r="W110" s="17"/>
      <c r="X110" s="17"/>
      <c r="Y110" s="17"/>
      <c r="Z110" s="17"/>
      <c r="AA110" s="17"/>
      <c r="AB110" s="17"/>
      <c r="AC110" s="17"/>
      <c r="AD110" s="17"/>
      <c r="AE110" s="17"/>
    </row>
    <row r="111" s="22" customFormat="true" ht="6.95" hidden="false" customHeight="true" outlineLevel="0" collapsed="false">
      <c r="A111" s="17"/>
      <c r="B111" s="18"/>
      <c r="C111" s="17"/>
      <c r="D111" s="17"/>
      <c r="E111" s="17"/>
      <c r="F111" s="17"/>
      <c r="G111" s="17"/>
      <c r="H111" s="17"/>
      <c r="I111" s="17"/>
      <c r="J111" s="17"/>
      <c r="K111" s="17"/>
      <c r="L111" s="34"/>
      <c r="S111" s="17"/>
      <c r="T111" s="17"/>
      <c r="U111" s="17"/>
      <c r="V111" s="17"/>
      <c r="W111" s="17"/>
      <c r="X111" s="17"/>
      <c r="Y111" s="17"/>
      <c r="Z111" s="17"/>
      <c r="AA111" s="17"/>
      <c r="AB111" s="17"/>
      <c r="AC111" s="17"/>
      <c r="AD111" s="17"/>
      <c r="AE111" s="17"/>
    </row>
    <row r="112" s="22" customFormat="true" ht="15.15" hidden="false" customHeight="true" outlineLevel="0" collapsed="false">
      <c r="A112" s="17"/>
      <c r="B112" s="18"/>
      <c r="C112" s="13" t="s">
        <v>21</v>
      </c>
      <c r="D112" s="17"/>
      <c r="E112" s="17"/>
      <c r="F112" s="14" t="str">
        <f aca="false">E13</f>
        <v>MmBrna,OSM,Husova 3,Brno</v>
      </c>
      <c r="G112" s="17"/>
      <c r="H112" s="17"/>
      <c r="I112" s="13" t="s">
        <v>27</v>
      </c>
      <c r="J112" s="117" t="str">
        <f aca="false">E19</f>
        <v>R.Volková</v>
      </c>
      <c r="K112" s="17"/>
      <c r="L112" s="34"/>
      <c r="S112" s="17"/>
      <c r="T112" s="17"/>
      <c r="U112" s="17"/>
      <c r="V112" s="17"/>
      <c r="W112" s="17"/>
      <c r="X112" s="17"/>
      <c r="Y112" s="17"/>
      <c r="Z112" s="17"/>
      <c r="AA112" s="17"/>
      <c r="AB112" s="17"/>
      <c r="AC112" s="17"/>
      <c r="AD112" s="17"/>
      <c r="AE112" s="17"/>
    </row>
    <row r="113" s="22" customFormat="true" ht="15.15" hidden="false" customHeight="true" outlineLevel="0" collapsed="false">
      <c r="A113" s="17"/>
      <c r="B113" s="18"/>
      <c r="C113" s="13" t="s">
        <v>25</v>
      </c>
      <c r="D113" s="17"/>
      <c r="E113" s="17"/>
      <c r="F113" s="14" t="str">
        <f aca="false">IF(E16="","",E16)</f>
        <v> </v>
      </c>
      <c r="G113" s="17"/>
      <c r="H113" s="17"/>
      <c r="I113" s="13" t="s">
        <v>30</v>
      </c>
      <c r="J113" s="117" t="str">
        <f aca="false">E22</f>
        <v>Radka Volková</v>
      </c>
      <c r="K113" s="17"/>
      <c r="L113" s="34"/>
      <c r="S113" s="17"/>
      <c r="T113" s="17"/>
      <c r="U113" s="17"/>
      <c r="V113" s="17"/>
      <c r="W113" s="17"/>
      <c r="X113" s="17"/>
      <c r="Y113" s="17"/>
      <c r="Z113" s="17"/>
      <c r="AA113" s="17"/>
      <c r="AB113" s="17"/>
      <c r="AC113" s="17"/>
      <c r="AD113" s="17"/>
      <c r="AE113" s="17"/>
    </row>
    <row r="114" s="22" customFormat="true" ht="10.3" hidden="false" customHeight="true" outlineLevel="0" collapsed="false">
      <c r="A114" s="17"/>
      <c r="B114" s="18"/>
      <c r="C114" s="17"/>
      <c r="D114" s="17"/>
      <c r="E114" s="17"/>
      <c r="F114" s="17"/>
      <c r="G114" s="17"/>
      <c r="H114" s="17"/>
      <c r="I114" s="17"/>
      <c r="J114" s="17"/>
      <c r="K114" s="17"/>
      <c r="L114" s="34"/>
      <c r="S114" s="17"/>
      <c r="T114" s="17"/>
      <c r="U114" s="17"/>
      <c r="V114" s="17"/>
      <c r="W114" s="17"/>
      <c r="X114" s="17"/>
      <c r="Y114" s="17"/>
      <c r="Z114" s="17"/>
      <c r="AA114" s="17"/>
      <c r="AB114" s="17"/>
      <c r="AC114" s="17"/>
      <c r="AD114" s="17"/>
      <c r="AE114" s="17"/>
    </row>
    <row r="115" s="138" customFormat="true" ht="29.3" hidden="false" customHeight="true" outlineLevel="0" collapsed="false">
      <c r="A115" s="131"/>
      <c r="B115" s="132"/>
      <c r="C115" s="133" t="s">
        <v>91</v>
      </c>
      <c r="D115" s="134" t="s">
        <v>58</v>
      </c>
      <c r="E115" s="134" t="s">
        <v>54</v>
      </c>
      <c r="F115" s="134" t="s">
        <v>55</v>
      </c>
      <c r="G115" s="134" t="s">
        <v>92</v>
      </c>
      <c r="H115" s="134" t="s">
        <v>93</v>
      </c>
      <c r="I115" s="134" t="s">
        <v>94</v>
      </c>
      <c r="J115" s="135" t="s">
        <v>83</v>
      </c>
      <c r="K115" s="136" t="s">
        <v>95</v>
      </c>
      <c r="L115" s="137"/>
      <c r="M115" s="63"/>
      <c r="N115" s="64" t="s">
        <v>37</v>
      </c>
      <c r="O115" s="64" t="s">
        <v>96</v>
      </c>
      <c r="P115" s="64" t="s">
        <v>97</v>
      </c>
      <c r="Q115" s="64" t="s">
        <v>98</v>
      </c>
      <c r="R115" s="64" t="s">
        <v>99</v>
      </c>
      <c r="S115" s="64" t="s">
        <v>100</v>
      </c>
      <c r="T115" s="65" t="s">
        <v>101</v>
      </c>
      <c r="U115" s="131"/>
      <c r="V115" s="131"/>
      <c r="W115" s="131"/>
      <c r="X115" s="131"/>
      <c r="Y115" s="131"/>
      <c r="Z115" s="131"/>
      <c r="AA115" s="131"/>
      <c r="AB115" s="131"/>
      <c r="AC115" s="131"/>
      <c r="AD115" s="131"/>
      <c r="AE115" s="131"/>
    </row>
    <row r="116" s="22" customFormat="true" ht="22.8" hidden="false" customHeight="true" outlineLevel="0" collapsed="false">
      <c r="A116" s="17"/>
      <c r="B116" s="18"/>
      <c r="C116" s="71" t="s">
        <v>102</v>
      </c>
      <c r="D116" s="17"/>
      <c r="E116" s="17"/>
      <c r="F116" s="17"/>
      <c r="G116" s="17"/>
      <c r="H116" s="17"/>
      <c r="I116" s="17"/>
      <c r="J116" s="139" t="n">
        <f aca="false">BK116</f>
        <v>0</v>
      </c>
      <c r="K116" s="17"/>
      <c r="L116" s="18"/>
      <c r="M116" s="66"/>
      <c r="N116" s="53"/>
      <c r="O116" s="67"/>
      <c r="P116" s="140" t="n">
        <f aca="false">P117+P161</f>
        <v>17.907063</v>
      </c>
      <c r="Q116" s="67"/>
      <c r="R116" s="140" t="n">
        <f aca="false">R117+R161</f>
        <v>0</v>
      </c>
      <c r="S116" s="67"/>
      <c r="T116" s="141" t="n">
        <f aca="false">T117+T161</f>
        <v>0</v>
      </c>
      <c r="U116" s="17"/>
      <c r="V116" s="17"/>
      <c r="W116" s="17"/>
      <c r="X116" s="17"/>
      <c r="Y116" s="17"/>
      <c r="Z116" s="17"/>
      <c r="AA116" s="17"/>
      <c r="AB116" s="17"/>
      <c r="AC116" s="17"/>
      <c r="AD116" s="17"/>
      <c r="AE116" s="17"/>
      <c r="AT116" s="3" t="s">
        <v>72</v>
      </c>
      <c r="AU116" s="3" t="s">
        <v>85</v>
      </c>
      <c r="BK116" s="142" t="n">
        <f aca="false">BK117+BK161</f>
        <v>0</v>
      </c>
    </row>
    <row r="117" s="143" customFormat="true" ht="25.9" hidden="false" customHeight="true" outlineLevel="0" collapsed="false">
      <c r="B117" s="144"/>
      <c r="D117" s="145" t="s">
        <v>72</v>
      </c>
      <c r="E117" s="146" t="s">
        <v>103</v>
      </c>
      <c r="F117" s="146" t="s">
        <v>104</v>
      </c>
      <c r="J117" s="147" t="n">
        <f aca="false">BK117</f>
        <v>0</v>
      </c>
      <c r="L117" s="144"/>
      <c r="M117" s="148"/>
      <c r="N117" s="149"/>
      <c r="O117" s="149"/>
      <c r="P117" s="150" t="n">
        <f aca="false">P118</f>
        <v>17.907063</v>
      </c>
      <c r="Q117" s="149"/>
      <c r="R117" s="150" t="n">
        <f aca="false">R118</f>
        <v>0</v>
      </c>
      <c r="S117" s="149"/>
      <c r="T117" s="151" t="n">
        <f aca="false">T118</f>
        <v>0</v>
      </c>
      <c r="AR117" s="145" t="s">
        <v>78</v>
      </c>
      <c r="AT117" s="152" t="s">
        <v>72</v>
      </c>
      <c r="AU117" s="152" t="s">
        <v>73</v>
      </c>
      <c r="AY117" s="145" t="s">
        <v>105</v>
      </c>
      <c r="BK117" s="153" t="n">
        <f aca="false">BK118</f>
        <v>0</v>
      </c>
    </row>
    <row r="118" s="143" customFormat="true" ht="22.8" hidden="false" customHeight="true" outlineLevel="0" collapsed="false">
      <c r="B118" s="144"/>
      <c r="D118" s="145" t="s">
        <v>72</v>
      </c>
      <c r="E118" s="154" t="s">
        <v>78</v>
      </c>
      <c r="F118" s="154" t="s">
        <v>106</v>
      </c>
      <c r="J118" s="155" t="n">
        <f aca="false">BK118</f>
        <v>0</v>
      </c>
      <c r="L118" s="144"/>
      <c r="M118" s="148"/>
      <c r="N118" s="149"/>
      <c r="O118" s="149"/>
      <c r="P118" s="150" t="n">
        <f aca="false">SUM(P119:P160)</f>
        <v>17.907063</v>
      </c>
      <c r="Q118" s="149"/>
      <c r="R118" s="150" t="n">
        <f aca="false">SUM(R119:R160)</f>
        <v>0</v>
      </c>
      <c r="S118" s="149"/>
      <c r="T118" s="151" t="n">
        <f aca="false">SUM(T119:T160)</f>
        <v>0</v>
      </c>
      <c r="AR118" s="145" t="s">
        <v>78</v>
      </c>
      <c r="AT118" s="152" t="s">
        <v>72</v>
      </c>
      <c r="AU118" s="152" t="s">
        <v>78</v>
      </c>
      <c r="AY118" s="145" t="s">
        <v>105</v>
      </c>
      <c r="BK118" s="153" t="n">
        <f aca="false">SUM(BK119:BK160)</f>
        <v>0</v>
      </c>
    </row>
    <row r="119" s="22" customFormat="true" ht="24.15" hidden="false" customHeight="true" outlineLevel="0" collapsed="false">
      <c r="A119" s="17"/>
      <c r="B119" s="156"/>
      <c r="C119" s="157" t="s">
        <v>78</v>
      </c>
      <c r="D119" s="157" t="s">
        <v>107</v>
      </c>
      <c r="E119" s="158" t="s">
        <v>108</v>
      </c>
      <c r="F119" s="159" t="s">
        <v>109</v>
      </c>
      <c r="G119" s="160" t="s">
        <v>110</v>
      </c>
      <c r="H119" s="161" t="n">
        <v>60.68</v>
      </c>
      <c r="I119" s="162" t="n">
        <v>0</v>
      </c>
      <c r="J119" s="162" t="n">
        <f aca="false">ROUND(I119*H119,2)</f>
        <v>0</v>
      </c>
      <c r="K119" s="163"/>
      <c r="L119" s="18"/>
      <c r="M119" s="164"/>
      <c r="N119" s="165" t="s">
        <v>39</v>
      </c>
      <c r="O119" s="166" t="n">
        <v>0.057</v>
      </c>
      <c r="P119" s="166" t="n">
        <f aca="false">O119*H119</f>
        <v>3.45876</v>
      </c>
      <c r="Q119" s="166" t="n">
        <v>0</v>
      </c>
      <c r="R119" s="166" t="n">
        <f aca="false">Q119*H119</f>
        <v>0</v>
      </c>
      <c r="S119" s="166" t="n">
        <v>0</v>
      </c>
      <c r="T119" s="167" t="n">
        <f aca="false">S119*H119</f>
        <v>0</v>
      </c>
      <c r="U119" s="17"/>
      <c r="V119" s="17"/>
      <c r="W119" s="17"/>
      <c r="X119" s="17"/>
      <c r="Y119" s="17"/>
      <c r="Z119" s="17"/>
      <c r="AA119" s="17"/>
      <c r="AB119" s="17"/>
      <c r="AC119" s="17"/>
      <c r="AD119" s="17"/>
      <c r="AE119" s="17"/>
      <c r="AR119" s="168" t="s">
        <v>111</v>
      </c>
      <c r="AT119" s="168" t="s">
        <v>107</v>
      </c>
      <c r="AU119" s="168" t="s">
        <v>112</v>
      </c>
      <c r="AY119" s="3" t="s">
        <v>105</v>
      </c>
      <c r="BE119" s="169" t="n">
        <f aca="false">IF(N119="základní",J119,0)</f>
        <v>0</v>
      </c>
      <c r="BF119" s="169" t="n">
        <f aca="false">IF(N119="snížená",J119,0)</f>
        <v>0</v>
      </c>
      <c r="BG119" s="169" t="n">
        <f aca="false">IF(N119="zákl. přenesená",J119,0)</f>
        <v>0</v>
      </c>
      <c r="BH119" s="169" t="n">
        <f aca="false">IF(N119="sníž. přenesená",J119,0)</f>
        <v>0</v>
      </c>
      <c r="BI119" s="169" t="n">
        <f aca="false">IF(N119="nulová",J119,0)</f>
        <v>0</v>
      </c>
      <c r="BJ119" s="3" t="s">
        <v>112</v>
      </c>
      <c r="BK119" s="169" t="n">
        <f aca="false">ROUND(I119*H119,2)</f>
        <v>0</v>
      </c>
      <c r="BL119" s="3" t="s">
        <v>111</v>
      </c>
      <c r="BM119" s="168" t="s">
        <v>113</v>
      </c>
    </row>
    <row r="120" s="170" customFormat="true" ht="19.4" hidden="false" customHeight="false" outlineLevel="0" collapsed="false">
      <c r="B120" s="171"/>
      <c r="D120" s="172" t="s">
        <v>114</v>
      </c>
      <c r="E120" s="173"/>
      <c r="F120" s="174" t="s">
        <v>115</v>
      </c>
      <c r="H120" s="175" t="n">
        <v>60.68</v>
      </c>
      <c r="L120" s="171"/>
      <c r="M120" s="176"/>
      <c r="N120" s="177"/>
      <c r="O120" s="177"/>
      <c r="P120" s="177"/>
      <c r="Q120" s="177"/>
      <c r="R120" s="177"/>
      <c r="S120" s="177"/>
      <c r="T120" s="178"/>
      <c r="AT120" s="173" t="s">
        <v>114</v>
      </c>
      <c r="AU120" s="173" t="s">
        <v>112</v>
      </c>
      <c r="AV120" s="170" t="s">
        <v>112</v>
      </c>
      <c r="AW120" s="170" t="s">
        <v>29</v>
      </c>
      <c r="AX120" s="170" t="s">
        <v>78</v>
      </c>
      <c r="AY120" s="173" t="s">
        <v>105</v>
      </c>
    </row>
    <row r="121" s="22" customFormat="true" ht="37.8" hidden="false" customHeight="true" outlineLevel="0" collapsed="false">
      <c r="A121" s="17"/>
      <c r="B121" s="156"/>
      <c r="C121" s="157" t="s">
        <v>112</v>
      </c>
      <c r="D121" s="157" t="s">
        <v>107</v>
      </c>
      <c r="E121" s="158" t="s">
        <v>116</v>
      </c>
      <c r="F121" s="159" t="s">
        <v>117</v>
      </c>
      <c r="G121" s="160" t="s">
        <v>110</v>
      </c>
      <c r="H121" s="161" t="n">
        <v>160.823</v>
      </c>
      <c r="I121" s="162" t="n">
        <v>0</v>
      </c>
      <c r="J121" s="162" t="n">
        <f aca="false">ROUND(I121*H121,2)</f>
        <v>0</v>
      </c>
      <c r="K121" s="163"/>
      <c r="L121" s="18"/>
      <c r="M121" s="164"/>
      <c r="N121" s="165" t="s">
        <v>39</v>
      </c>
      <c r="O121" s="166" t="n">
        <v>0.057</v>
      </c>
      <c r="P121" s="166" t="n">
        <f aca="false">O121*H121</f>
        <v>9.166911</v>
      </c>
      <c r="Q121" s="166" t="n">
        <v>0</v>
      </c>
      <c r="R121" s="166" t="n">
        <f aca="false">Q121*H121</f>
        <v>0</v>
      </c>
      <c r="S121" s="166" t="n">
        <v>0</v>
      </c>
      <c r="T121" s="167" t="n">
        <f aca="false">S121*H121</f>
        <v>0</v>
      </c>
      <c r="U121" s="17"/>
      <c r="V121" s="17"/>
      <c r="W121" s="17"/>
      <c r="X121" s="17"/>
      <c r="Y121" s="17"/>
      <c r="Z121" s="17"/>
      <c r="AA121" s="17"/>
      <c r="AB121" s="17"/>
      <c r="AC121" s="17"/>
      <c r="AD121" s="17"/>
      <c r="AE121" s="17"/>
      <c r="AR121" s="168" t="s">
        <v>111</v>
      </c>
      <c r="AT121" s="168" t="s">
        <v>107</v>
      </c>
      <c r="AU121" s="168" t="s">
        <v>112</v>
      </c>
      <c r="AY121" s="3" t="s">
        <v>105</v>
      </c>
      <c r="BE121" s="169" t="n">
        <f aca="false">IF(N121="základní",J121,0)</f>
        <v>0</v>
      </c>
      <c r="BF121" s="169" t="n">
        <f aca="false">IF(N121="snížená",J121,0)</f>
        <v>0</v>
      </c>
      <c r="BG121" s="169" t="n">
        <f aca="false">IF(N121="zákl. přenesená",J121,0)</f>
        <v>0</v>
      </c>
      <c r="BH121" s="169" t="n">
        <f aca="false">IF(N121="sníž. přenesená",J121,0)</f>
        <v>0</v>
      </c>
      <c r="BI121" s="169" t="n">
        <f aca="false">IF(N121="nulová",J121,0)</f>
        <v>0</v>
      </c>
      <c r="BJ121" s="3" t="s">
        <v>112</v>
      </c>
      <c r="BK121" s="169" t="n">
        <f aca="false">ROUND(I121*H121,2)</f>
        <v>0</v>
      </c>
      <c r="BL121" s="3" t="s">
        <v>111</v>
      </c>
      <c r="BM121" s="168" t="s">
        <v>118</v>
      </c>
    </row>
    <row r="122" s="170" customFormat="true" ht="28.35" hidden="false" customHeight="false" outlineLevel="0" collapsed="false">
      <c r="B122" s="171"/>
      <c r="D122" s="172" t="s">
        <v>114</v>
      </c>
      <c r="E122" s="173"/>
      <c r="F122" s="174" t="s">
        <v>119</v>
      </c>
      <c r="H122" s="175" t="n">
        <v>60.07</v>
      </c>
      <c r="L122" s="171"/>
      <c r="M122" s="176"/>
      <c r="N122" s="177"/>
      <c r="O122" s="177"/>
      <c r="P122" s="177"/>
      <c r="Q122" s="177"/>
      <c r="R122" s="177"/>
      <c r="S122" s="177"/>
      <c r="T122" s="178"/>
      <c r="AT122" s="173" t="s">
        <v>114</v>
      </c>
      <c r="AU122" s="173" t="s">
        <v>112</v>
      </c>
      <c r="AV122" s="170" t="s">
        <v>112</v>
      </c>
      <c r="AW122" s="170" t="s">
        <v>29</v>
      </c>
      <c r="AX122" s="170" t="s">
        <v>73</v>
      </c>
      <c r="AY122" s="173" t="s">
        <v>105</v>
      </c>
    </row>
    <row r="123" s="179" customFormat="true" ht="12.8" hidden="false" customHeight="false" outlineLevel="0" collapsed="false">
      <c r="B123" s="180"/>
      <c r="D123" s="172" t="s">
        <v>114</v>
      </c>
      <c r="E123" s="181"/>
      <c r="F123" s="182" t="s">
        <v>120</v>
      </c>
      <c r="H123" s="183" t="n">
        <v>60.07</v>
      </c>
      <c r="L123" s="180"/>
      <c r="M123" s="184"/>
      <c r="N123" s="185"/>
      <c r="O123" s="185"/>
      <c r="P123" s="185"/>
      <c r="Q123" s="185"/>
      <c r="R123" s="185"/>
      <c r="S123" s="185"/>
      <c r="T123" s="186"/>
      <c r="AT123" s="181" t="s">
        <v>114</v>
      </c>
      <c r="AU123" s="181" t="s">
        <v>112</v>
      </c>
      <c r="AV123" s="179" t="s">
        <v>121</v>
      </c>
      <c r="AW123" s="179" t="s">
        <v>29</v>
      </c>
      <c r="AX123" s="179" t="s">
        <v>73</v>
      </c>
      <c r="AY123" s="181" t="s">
        <v>105</v>
      </c>
    </row>
    <row r="124" s="170" customFormat="true" ht="12.8" hidden="false" customHeight="false" outlineLevel="0" collapsed="false">
      <c r="B124" s="171"/>
      <c r="D124" s="172" t="s">
        <v>114</v>
      </c>
      <c r="E124" s="173"/>
      <c r="F124" s="174" t="s">
        <v>122</v>
      </c>
      <c r="H124" s="175" t="n">
        <v>9.99</v>
      </c>
      <c r="L124" s="171"/>
      <c r="M124" s="176"/>
      <c r="N124" s="177"/>
      <c r="O124" s="177"/>
      <c r="P124" s="177"/>
      <c r="Q124" s="177"/>
      <c r="R124" s="177"/>
      <c r="S124" s="177"/>
      <c r="T124" s="178"/>
      <c r="AT124" s="173" t="s">
        <v>114</v>
      </c>
      <c r="AU124" s="173" t="s">
        <v>112</v>
      </c>
      <c r="AV124" s="170" t="s">
        <v>112</v>
      </c>
      <c r="AW124" s="170" t="s">
        <v>29</v>
      </c>
      <c r="AX124" s="170" t="s">
        <v>73</v>
      </c>
      <c r="AY124" s="173" t="s">
        <v>105</v>
      </c>
    </row>
    <row r="125" s="170" customFormat="true" ht="12.8" hidden="false" customHeight="false" outlineLevel="0" collapsed="false">
      <c r="B125" s="171"/>
      <c r="D125" s="172" t="s">
        <v>114</v>
      </c>
      <c r="E125" s="173"/>
      <c r="F125" s="174" t="s">
        <v>123</v>
      </c>
      <c r="H125" s="175" t="n">
        <v>19.701</v>
      </c>
      <c r="L125" s="171"/>
      <c r="M125" s="176"/>
      <c r="N125" s="177"/>
      <c r="O125" s="177"/>
      <c r="P125" s="177"/>
      <c r="Q125" s="177"/>
      <c r="R125" s="177"/>
      <c r="S125" s="177"/>
      <c r="T125" s="178"/>
      <c r="AT125" s="173" t="s">
        <v>114</v>
      </c>
      <c r="AU125" s="173" t="s">
        <v>112</v>
      </c>
      <c r="AV125" s="170" t="s">
        <v>112</v>
      </c>
      <c r="AW125" s="170" t="s">
        <v>29</v>
      </c>
      <c r="AX125" s="170" t="s">
        <v>73</v>
      </c>
      <c r="AY125" s="173" t="s">
        <v>105</v>
      </c>
    </row>
    <row r="126" s="179" customFormat="true" ht="12.8" hidden="false" customHeight="false" outlineLevel="0" collapsed="false">
      <c r="B126" s="180"/>
      <c r="D126" s="172" t="s">
        <v>114</v>
      </c>
      <c r="E126" s="181"/>
      <c r="F126" s="182" t="s">
        <v>120</v>
      </c>
      <c r="H126" s="183" t="n">
        <v>29.691</v>
      </c>
      <c r="L126" s="180"/>
      <c r="M126" s="184"/>
      <c r="N126" s="185"/>
      <c r="O126" s="185"/>
      <c r="P126" s="185"/>
      <c r="Q126" s="185"/>
      <c r="R126" s="185"/>
      <c r="S126" s="185"/>
      <c r="T126" s="186"/>
      <c r="AT126" s="181" t="s">
        <v>114</v>
      </c>
      <c r="AU126" s="181" t="s">
        <v>112</v>
      </c>
      <c r="AV126" s="179" t="s">
        <v>121</v>
      </c>
      <c r="AW126" s="179" t="s">
        <v>29</v>
      </c>
      <c r="AX126" s="179" t="s">
        <v>73</v>
      </c>
      <c r="AY126" s="181" t="s">
        <v>105</v>
      </c>
    </row>
    <row r="127" s="170" customFormat="true" ht="12.8" hidden="false" customHeight="false" outlineLevel="0" collapsed="false">
      <c r="B127" s="171"/>
      <c r="D127" s="172" t="s">
        <v>114</v>
      </c>
      <c r="E127" s="173"/>
      <c r="F127" s="174" t="s">
        <v>124</v>
      </c>
      <c r="H127" s="175" t="n">
        <v>30.081</v>
      </c>
      <c r="L127" s="171"/>
      <c r="M127" s="176"/>
      <c r="N127" s="177"/>
      <c r="O127" s="177"/>
      <c r="P127" s="177"/>
      <c r="Q127" s="177"/>
      <c r="R127" s="177"/>
      <c r="S127" s="177"/>
      <c r="T127" s="178"/>
      <c r="AT127" s="173" t="s">
        <v>114</v>
      </c>
      <c r="AU127" s="173" t="s">
        <v>112</v>
      </c>
      <c r="AV127" s="170" t="s">
        <v>112</v>
      </c>
      <c r="AW127" s="170" t="s">
        <v>29</v>
      </c>
      <c r="AX127" s="170" t="s">
        <v>73</v>
      </c>
      <c r="AY127" s="173" t="s">
        <v>105</v>
      </c>
    </row>
    <row r="128" s="179" customFormat="true" ht="12.8" hidden="false" customHeight="false" outlineLevel="0" collapsed="false">
      <c r="B128" s="180"/>
      <c r="D128" s="172" t="s">
        <v>114</v>
      </c>
      <c r="E128" s="181"/>
      <c r="F128" s="182" t="s">
        <v>120</v>
      </c>
      <c r="H128" s="183" t="n">
        <v>30.081</v>
      </c>
      <c r="L128" s="180"/>
      <c r="M128" s="184"/>
      <c r="N128" s="185"/>
      <c r="O128" s="185"/>
      <c r="P128" s="185"/>
      <c r="Q128" s="185"/>
      <c r="R128" s="185"/>
      <c r="S128" s="185"/>
      <c r="T128" s="186"/>
      <c r="AT128" s="181" t="s">
        <v>114</v>
      </c>
      <c r="AU128" s="181" t="s">
        <v>112</v>
      </c>
      <c r="AV128" s="179" t="s">
        <v>121</v>
      </c>
      <c r="AW128" s="179" t="s">
        <v>29</v>
      </c>
      <c r="AX128" s="179" t="s">
        <v>73</v>
      </c>
      <c r="AY128" s="181" t="s">
        <v>105</v>
      </c>
    </row>
    <row r="129" s="170" customFormat="true" ht="12.8" hidden="false" customHeight="false" outlineLevel="0" collapsed="false">
      <c r="B129" s="171"/>
      <c r="D129" s="172" t="s">
        <v>114</v>
      </c>
      <c r="E129" s="173"/>
      <c r="F129" s="174" t="s">
        <v>125</v>
      </c>
      <c r="H129" s="175" t="n">
        <v>30.081</v>
      </c>
      <c r="L129" s="171"/>
      <c r="M129" s="176"/>
      <c r="N129" s="177"/>
      <c r="O129" s="177"/>
      <c r="P129" s="177"/>
      <c r="Q129" s="177"/>
      <c r="R129" s="177"/>
      <c r="S129" s="177"/>
      <c r="T129" s="178"/>
      <c r="AT129" s="173" t="s">
        <v>114</v>
      </c>
      <c r="AU129" s="173" t="s">
        <v>112</v>
      </c>
      <c r="AV129" s="170" t="s">
        <v>112</v>
      </c>
      <c r="AW129" s="170" t="s">
        <v>29</v>
      </c>
      <c r="AX129" s="170" t="s">
        <v>73</v>
      </c>
      <c r="AY129" s="173" t="s">
        <v>105</v>
      </c>
    </row>
    <row r="130" s="179" customFormat="true" ht="12.8" hidden="false" customHeight="false" outlineLevel="0" collapsed="false">
      <c r="B130" s="180"/>
      <c r="D130" s="172" t="s">
        <v>114</v>
      </c>
      <c r="E130" s="181"/>
      <c r="F130" s="182" t="s">
        <v>120</v>
      </c>
      <c r="H130" s="183" t="n">
        <v>30.081</v>
      </c>
      <c r="L130" s="180"/>
      <c r="M130" s="184"/>
      <c r="N130" s="185"/>
      <c r="O130" s="185"/>
      <c r="P130" s="185"/>
      <c r="Q130" s="185"/>
      <c r="R130" s="185"/>
      <c r="S130" s="185"/>
      <c r="T130" s="186"/>
      <c r="AT130" s="181" t="s">
        <v>114</v>
      </c>
      <c r="AU130" s="181" t="s">
        <v>112</v>
      </c>
      <c r="AV130" s="179" t="s">
        <v>121</v>
      </c>
      <c r="AW130" s="179" t="s">
        <v>29</v>
      </c>
      <c r="AX130" s="179" t="s">
        <v>73</v>
      </c>
      <c r="AY130" s="181" t="s">
        <v>105</v>
      </c>
    </row>
    <row r="131" s="170" customFormat="true" ht="12.8" hidden="false" customHeight="false" outlineLevel="0" collapsed="false">
      <c r="B131" s="171"/>
      <c r="D131" s="172" t="s">
        <v>114</v>
      </c>
      <c r="E131" s="173"/>
      <c r="F131" s="174" t="s">
        <v>126</v>
      </c>
      <c r="H131" s="175" t="n">
        <v>10.9</v>
      </c>
      <c r="L131" s="171"/>
      <c r="M131" s="176"/>
      <c r="N131" s="177"/>
      <c r="O131" s="177"/>
      <c r="P131" s="177"/>
      <c r="Q131" s="177"/>
      <c r="R131" s="177"/>
      <c r="S131" s="177"/>
      <c r="T131" s="178"/>
      <c r="AT131" s="173" t="s">
        <v>114</v>
      </c>
      <c r="AU131" s="173" t="s">
        <v>112</v>
      </c>
      <c r="AV131" s="170" t="s">
        <v>112</v>
      </c>
      <c r="AW131" s="170" t="s">
        <v>29</v>
      </c>
      <c r="AX131" s="170" t="s">
        <v>73</v>
      </c>
      <c r="AY131" s="173" t="s">
        <v>105</v>
      </c>
    </row>
    <row r="132" s="179" customFormat="true" ht="12.8" hidden="false" customHeight="false" outlineLevel="0" collapsed="false">
      <c r="B132" s="180"/>
      <c r="D132" s="172" t="s">
        <v>114</v>
      </c>
      <c r="E132" s="181"/>
      <c r="F132" s="182" t="s">
        <v>120</v>
      </c>
      <c r="H132" s="183" t="n">
        <v>10.9</v>
      </c>
      <c r="L132" s="180"/>
      <c r="M132" s="184"/>
      <c r="N132" s="185"/>
      <c r="O132" s="185"/>
      <c r="P132" s="185"/>
      <c r="Q132" s="185"/>
      <c r="R132" s="185"/>
      <c r="S132" s="185"/>
      <c r="T132" s="186"/>
      <c r="AT132" s="181" t="s">
        <v>114</v>
      </c>
      <c r="AU132" s="181" t="s">
        <v>112</v>
      </c>
      <c r="AV132" s="179" t="s">
        <v>121</v>
      </c>
      <c r="AW132" s="179" t="s">
        <v>29</v>
      </c>
      <c r="AX132" s="179" t="s">
        <v>73</v>
      </c>
      <c r="AY132" s="181" t="s">
        <v>105</v>
      </c>
    </row>
    <row r="133" s="187" customFormat="true" ht="12.8" hidden="false" customHeight="false" outlineLevel="0" collapsed="false">
      <c r="B133" s="188"/>
      <c r="D133" s="172" t="s">
        <v>114</v>
      </c>
      <c r="E133" s="189"/>
      <c r="F133" s="190" t="s">
        <v>127</v>
      </c>
      <c r="H133" s="191" t="n">
        <v>160.823</v>
      </c>
      <c r="L133" s="188"/>
      <c r="M133" s="192"/>
      <c r="N133" s="193"/>
      <c r="O133" s="193"/>
      <c r="P133" s="193"/>
      <c r="Q133" s="193"/>
      <c r="R133" s="193"/>
      <c r="S133" s="193"/>
      <c r="T133" s="194"/>
      <c r="AT133" s="189" t="s">
        <v>114</v>
      </c>
      <c r="AU133" s="189" t="s">
        <v>112</v>
      </c>
      <c r="AV133" s="187" t="s">
        <v>111</v>
      </c>
      <c r="AW133" s="187" t="s">
        <v>29</v>
      </c>
      <c r="AX133" s="187" t="s">
        <v>78</v>
      </c>
      <c r="AY133" s="189" t="s">
        <v>105</v>
      </c>
    </row>
    <row r="134" s="22" customFormat="true" ht="33" hidden="false" customHeight="true" outlineLevel="0" collapsed="false">
      <c r="A134" s="17"/>
      <c r="B134" s="156"/>
      <c r="C134" s="157" t="s">
        <v>121</v>
      </c>
      <c r="D134" s="157" t="s">
        <v>107</v>
      </c>
      <c r="E134" s="158" t="s">
        <v>128</v>
      </c>
      <c r="F134" s="159" t="s">
        <v>129</v>
      </c>
      <c r="G134" s="160" t="s">
        <v>110</v>
      </c>
      <c r="H134" s="161" t="n">
        <v>57.916</v>
      </c>
      <c r="I134" s="162" t="n">
        <v>0</v>
      </c>
      <c r="J134" s="162" t="n">
        <f aca="false">ROUND(I134*H134,2)</f>
        <v>0</v>
      </c>
      <c r="K134" s="163"/>
      <c r="L134" s="18"/>
      <c r="M134" s="164"/>
      <c r="N134" s="165" t="s">
        <v>39</v>
      </c>
      <c r="O134" s="166" t="n">
        <v>0.057</v>
      </c>
      <c r="P134" s="166" t="n">
        <f aca="false">O134*H134</f>
        <v>3.301212</v>
      </c>
      <c r="Q134" s="166" t="n">
        <v>0</v>
      </c>
      <c r="R134" s="166" t="n">
        <f aca="false">Q134*H134</f>
        <v>0</v>
      </c>
      <c r="S134" s="166" t="n">
        <v>0</v>
      </c>
      <c r="T134" s="167" t="n">
        <f aca="false">S134*H134</f>
        <v>0</v>
      </c>
      <c r="U134" s="17"/>
      <c r="V134" s="17"/>
      <c r="W134" s="17"/>
      <c r="X134" s="17"/>
      <c r="Y134" s="17"/>
      <c r="Z134" s="17"/>
      <c r="AA134" s="17"/>
      <c r="AB134" s="17"/>
      <c r="AC134" s="17"/>
      <c r="AD134" s="17"/>
      <c r="AE134" s="17"/>
      <c r="AR134" s="168" t="s">
        <v>111</v>
      </c>
      <c r="AT134" s="168" t="s">
        <v>107</v>
      </c>
      <c r="AU134" s="168" t="s">
        <v>112</v>
      </c>
      <c r="AY134" s="3" t="s">
        <v>105</v>
      </c>
      <c r="BE134" s="169" t="n">
        <f aca="false">IF(N134="základní",J134,0)</f>
        <v>0</v>
      </c>
      <c r="BF134" s="169" t="n">
        <f aca="false">IF(N134="snížená",J134,0)</f>
        <v>0</v>
      </c>
      <c r="BG134" s="169" t="n">
        <f aca="false">IF(N134="zákl. přenesená",J134,0)</f>
        <v>0</v>
      </c>
      <c r="BH134" s="169" t="n">
        <f aca="false">IF(N134="sníž. přenesená",J134,0)</f>
        <v>0</v>
      </c>
      <c r="BI134" s="169" t="n">
        <f aca="false">IF(N134="nulová",J134,0)</f>
        <v>0</v>
      </c>
      <c r="BJ134" s="3" t="s">
        <v>112</v>
      </c>
      <c r="BK134" s="169" t="n">
        <f aca="false">ROUND(I134*H134,2)</f>
        <v>0</v>
      </c>
      <c r="BL134" s="3" t="s">
        <v>111</v>
      </c>
      <c r="BM134" s="168" t="s">
        <v>130</v>
      </c>
    </row>
    <row r="135" s="170" customFormat="true" ht="12.8" hidden="false" customHeight="false" outlineLevel="0" collapsed="false">
      <c r="B135" s="171"/>
      <c r="D135" s="172" t="s">
        <v>114</v>
      </c>
      <c r="E135" s="173"/>
      <c r="F135" s="174" t="s">
        <v>131</v>
      </c>
      <c r="H135" s="175" t="n">
        <v>2.12</v>
      </c>
      <c r="L135" s="171"/>
      <c r="M135" s="176"/>
      <c r="N135" s="177"/>
      <c r="O135" s="177"/>
      <c r="P135" s="177"/>
      <c r="Q135" s="177"/>
      <c r="R135" s="177"/>
      <c r="S135" s="177"/>
      <c r="T135" s="178"/>
      <c r="AT135" s="173" t="s">
        <v>114</v>
      </c>
      <c r="AU135" s="173" t="s">
        <v>112</v>
      </c>
      <c r="AV135" s="170" t="s">
        <v>112</v>
      </c>
      <c r="AW135" s="170" t="s">
        <v>29</v>
      </c>
      <c r="AX135" s="170" t="s">
        <v>73</v>
      </c>
      <c r="AY135" s="173" t="s">
        <v>105</v>
      </c>
    </row>
    <row r="136" s="170" customFormat="true" ht="12.8" hidden="false" customHeight="false" outlineLevel="0" collapsed="false">
      <c r="B136" s="171"/>
      <c r="D136" s="172" t="s">
        <v>114</v>
      </c>
      <c r="E136" s="173"/>
      <c r="F136" s="174" t="s">
        <v>132</v>
      </c>
      <c r="H136" s="175" t="n">
        <v>3.6</v>
      </c>
      <c r="L136" s="171"/>
      <c r="M136" s="176"/>
      <c r="N136" s="177"/>
      <c r="O136" s="177"/>
      <c r="P136" s="177"/>
      <c r="Q136" s="177"/>
      <c r="R136" s="177"/>
      <c r="S136" s="177"/>
      <c r="T136" s="178"/>
      <c r="AT136" s="173" t="s">
        <v>114</v>
      </c>
      <c r="AU136" s="173" t="s">
        <v>112</v>
      </c>
      <c r="AV136" s="170" t="s">
        <v>112</v>
      </c>
      <c r="AW136" s="170" t="s">
        <v>29</v>
      </c>
      <c r="AX136" s="170" t="s">
        <v>73</v>
      </c>
      <c r="AY136" s="173" t="s">
        <v>105</v>
      </c>
    </row>
    <row r="137" s="179" customFormat="true" ht="12.8" hidden="false" customHeight="false" outlineLevel="0" collapsed="false">
      <c r="B137" s="180"/>
      <c r="D137" s="172" t="s">
        <v>114</v>
      </c>
      <c r="E137" s="181"/>
      <c r="F137" s="182" t="s">
        <v>120</v>
      </c>
      <c r="H137" s="183" t="n">
        <v>5.72</v>
      </c>
      <c r="L137" s="180"/>
      <c r="M137" s="184"/>
      <c r="N137" s="185"/>
      <c r="O137" s="185"/>
      <c r="P137" s="185"/>
      <c r="Q137" s="185"/>
      <c r="R137" s="185"/>
      <c r="S137" s="185"/>
      <c r="T137" s="186"/>
      <c r="AT137" s="181" t="s">
        <v>114</v>
      </c>
      <c r="AU137" s="181" t="s">
        <v>112</v>
      </c>
      <c r="AV137" s="179" t="s">
        <v>121</v>
      </c>
      <c r="AW137" s="179" t="s">
        <v>29</v>
      </c>
      <c r="AX137" s="179" t="s">
        <v>73</v>
      </c>
      <c r="AY137" s="181" t="s">
        <v>105</v>
      </c>
    </row>
    <row r="138" s="170" customFormat="true" ht="12.8" hidden="false" customHeight="false" outlineLevel="0" collapsed="false">
      <c r="B138" s="171"/>
      <c r="D138" s="172" t="s">
        <v>114</v>
      </c>
      <c r="E138" s="173"/>
      <c r="F138" s="174" t="s">
        <v>133</v>
      </c>
      <c r="H138" s="175" t="n">
        <v>0</v>
      </c>
      <c r="L138" s="171"/>
      <c r="M138" s="176"/>
      <c r="N138" s="177"/>
      <c r="O138" s="177"/>
      <c r="P138" s="177"/>
      <c r="Q138" s="177"/>
      <c r="R138" s="177"/>
      <c r="S138" s="177"/>
      <c r="T138" s="178"/>
      <c r="AT138" s="173" t="s">
        <v>114</v>
      </c>
      <c r="AU138" s="173" t="s">
        <v>112</v>
      </c>
      <c r="AV138" s="170" t="s">
        <v>112</v>
      </c>
      <c r="AW138" s="170" t="s">
        <v>29</v>
      </c>
      <c r="AX138" s="170" t="s">
        <v>73</v>
      </c>
      <c r="AY138" s="173" t="s">
        <v>105</v>
      </c>
    </row>
    <row r="139" s="170" customFormat="true" ht="12.8" hidden="false" customHeight="false" outlineLevel="0" collapsed="false">
      <c r="B139" s="171"/>
      <c r="D139" s="172" t="s">
        <v>114</v>
      </c>
      <c r="E139" s="173"/>
      <c r="F139" s="174" t="s">
        <v>134</v>
      </c>
      <c r="H139" s="175" t="n">
        <v>25.856</v>
      </c>
      <c r="L139" s="171"/>
      <c r="M139" s="176"/>
      <c r="N139" s="177"/>
      <c r="O139" s="177"/>
      <c r="P139" s="177"/>
      <c r="Q139" s="177"/>
      <c r="R139" s="177"/>
      <c r="S139" s="177"/>
      <c r="T139" s="178"/>
      <c r="AT139" s="173" t="s">
        <v>114</v>
      </c>
      <c r="AU139" s="173" t="s">
        <v>112</v>
      </c>
      <c r="AV139" s="170" t="s">
        <v>112</v>
      </c>
      <c r="AW139" s="170" t="s">
        <v>29</v>
      </c>
      <c r="AX139" s="170" t="s">
        <v>73</v>
      </c>
      <c r="AY139" s="173" t="s">
        <v>105</v>
      </c>
    </row>
    <row r="140" s="179" customFormat="true" ht="12.8" hidden="false" customHeight="false" outlineLevel="0" collapsed="false">
      <c r="B140" s="180"/>
      <c r="D140" s="172" t="s">
        <v>114</v>
      </c>
      <c r="E140" s="181"/>
      <c r="F140" s="182" t="s">
        <v>120</v>
      </c>
      <c r="H140" s="183" t="n">
        <v>25.856</v>
      </c>
      <c r="L140" s="180"/>
      <c r="M140" s="184"/>
      <c r="N140" s="185"/>
      <c r="O140" s="185"/>
      <c r="P140" s="185"/>
      <c r="Q140" s="185"/>
      <c r="R140" s="185"/>
      <c r="S140" s="185"/>
      <c r="T140" s="186"/>
      <c r="AT140" s="181" t="s">
        <v>114</v>
      </c>
      <c r="AU140" s="181" t="s">
        <v>112</v>
      </c>
      <c r="AV140" s="179" t="s">
        <v>121</v>
      </c>
      <c r="AW140" s="179" t="s">
        <v>29</v>
      </c>
      <c r="AX140" s="179" t="s">
        <v>73</v>
      </c>
      <c r="AY140" s="181" t="s">
        <v>105</v>
      </c>
    </row>
    <row r="141" s="170" customFormat="true" ht="12.8" hidden="false" customHeight="false" outlineLevel="0" collapsed="false">
      <c r="B141" s="171"/>
      <c r="D141" s="172" t="s">
        <v>114</v>
      </c>
      <c r="E141" s="173"/>
      <c r="F141" s="174" t="s">
        <v>135</v>
      </c>
      <c r="H141" s="175" t="n">
        <v>7.98</v>
      </c>
      <c r="L141" s="171"/>
      <c r="M141" s="176"/>
      <c r="N141" s="177"/>
      <c r="O141" s="177"/>
      <c r="P141" s="177"/>
      <c r="Q141" s="177"/>
      <c r="R141" s="177"/>
      <c r="S141" s="177"/>
      <c r="T141" s="178"/>
      <c r="AT141" s="173" t="s">
        <v>114</v>
      </c>
      <c r="AU141" s="173" t="s">
        <v>112</v>
      </c>
      <c r="AV141" s="170" t="s">
        <v>112</v>
      </c>
      <c r="AW141" s="170" t="s">
        <v>29</v>
      </c>
      <c r="AX141" s="170" t="s">
        <v>73</v>
      </c>
      <c r="AY141" s="173" t="s">
        <v>105</v>
      </c>
    </row>
    <row r="142" s="179" customFormat="true" ht="12.8" hidden="false" customHeight="false" outlineLevel="0" collapsed="false">
      <c r="B142" s="180"/>
      <c r="D142" s="172" t="s">
        <v>114</v>
      </c>
      <c r="E142" s="181"/>
      <c r="F142" s="182" t="s">
        <v>120</v>
      </c>
      <c r="H142" s="183" t="n">
        <v>7.98</v>
      </c>
      <c r="L142" s="180"/>
      <c r="M142" s="184"/>
      <c r="N142" s="185"/>
      <c r="O142" s="185"/>
      <c r="P142" s="185"/>
      <c r="Q142" s="185"/>
      <c r="R142" s="185"/>
      <c r="S142" s="185"/>
      <c r="T142" s="186"/>
      <c r="AT142" s="181" t="s">
        <v>114</v>
      </c>
      <c r="AU142" s="181" t="s">
        <v>112</v>
      </c>
      <c r="AV142" s="179" t="s">
        <v>121</v>
      </c>
      <c r="AW142" s="179" t="s">
        <v>29</v>
      </c>
      <c r="AX142" s="179" t="s">
        <v>73</v>
      </c>
      <c r="AY142" s="181" t="s">
        <v>105</v>
      </c>
    </row>
    <row r="143" s="170" customFormat="true" ht="12.8" hidden="false" customHeight="false" outlineLevel="0" collapsed="false">
      <c r="B143" s="171"/>
      <c r="D143" s="172" t="s">
        <v>114</v>
      </c>
      <c r="E143" s="173"/>
      <c r="F143" s="174" t="s">
        <v>136</v>
      </c>
      <c r="H143" s="175" t="n">
        <v>7.98</v>
      </c>
      <c r="L143" s="171"/>
      <c r="M143" s="176"/>
      <c r="N143" s="177"/>
      <c r="O143" s="177"/>
      <c r="P143" s="177"/>
      <c r="Q143" s="177"/>
      <c r="R143" s="177"/>
      <c r="S143" s="177"/>
      <c r="T143" s="178"/>
      <c r="AT143" s="173" t="s">
        <v>114</v>
      </c>
      <c r="AU143" s="173" t="s">
        <v>112</v>
      </c>
      <c r="AV143" s="170" t="s">
        <v>112</v>
      </c>
      <c r="AW143" s="170" t="s">
        <v>29</v>
      </c>
      <c r="AX143" s="170" t="s">
        <v>73</v>
      </c>
      <c r="AY143" s="173" t="s">
        <v>105</v>
      </c>
    </row>
    <row r="144" s="179" customFormat="true" ht="12.8" hidden="false" customHeight="false" outlineLevel="0" collapsed="false">
      <c r="B144" s="180"/>
      <c r="D144" s="172" t="s">
        <v>114</v>
      </c>
      <c r="E144" s="181"/>
      <c r="F144" s="182" t="s">
        <v>120</v>
      </c>
      <c r="H144" s="183" t="n">
        <v>7.98</v>
      </c>
      <c r="L144" s="180"/>
      <c r="M144" s="184"/>
      <c r="N144" s="185"/>
      <c r="O144" s="185"/>
      <c r="P144" s="185"/>
      <c r="Q144" s="185"/>
      <c r="R144" s="185"/>
      <c r="S144" s="185"/>
      <c r="T144" s="186"/>
      <c r="AT144" s="181" t="s">
        <v>114</v>
      </c>
      <c r="AU144" s="181" t="s">
        <v>112</v>
      </c>
      <c r="AV144" s="179" t="s">
        <v>121</v>
      </c>
      <c r="AW144" s="179" t="s">
        <v>29</v>
      </c>
      <c r="AX144" s="179" t="s">
        <v>73</v>
      </c>
      <c r="AY144" s="181" t="s">
        <v>105</v>
      </c>
    </row>
    <row r="145" s="170" customFormat="true" ht="12.8" hidden="false" customHeight="false" outlineLevel="0" collapsed="false">
      <c r="B145" s="171"/>
      <c r="D145" s="172" t="s">
        <v>114</v>
      </c>
      <c r="E145" s="173"/>
      <c r="F145" s="174" t="s">
        <v>137</v>
      </c>
      <c r="H145" s="175" t="n">
        <v>7.98</v>
      </c>
      <c r="L145" s="171"/>
      <c r="M145" s="176"/>
      <c r="N145" s="177"/>
      <c r="O145" s="177"/>
      <c r="P145" s="177"/>
      <c r="Q145" s="177"/>
      <c r="R145" s="177"/>
      <c r="S145" s="177"/>
      <c r="T145" s="178"/>
      <c r="AT145" s="173" t="s">
        <v>114</v>
      </c>
      <c r="AU145" s="173" t="s">
        <v>112</v>
      </c>
      <c r="AV145" s="170" t="s">
        <v>112</v>
      </c>
      <c r="AW145" s="170" t="s">
        <v>29</v>
      </c>
      <c r="AX145" s="170" t="s">
        <v>73</v>
      </c>
      <c r="AY145" s="173" t="s">
        <v>105</v>
      </c>
    </row>
    <row r="146" s="179" customFormat="true" ht="12.8" hidden="false" customHeight="false" outlineLevel="0" collapsed="false">
      <c r="B146" s="180"/>
      <c r="D146" s="172" t="s">
        <v>114</v>
      </c>
      <c r="E146" s="181"/>
      <c r="F146" s="182" t="s">
        <v>120</v>
      </c>
      <c r="H146" s="183" t="n">
        <v>7.98</v>
      </c>
      <c r="L146" s="180"/>
      <c r="M146" s="184"/>
      <c r="N146" s="185"/>
      <c r="O146" s="185"/>
      <c r="P146" s="185"/>
      <c r="Q146" s="185"/>
      <c r="R146" s="185"/>
      <c r="S146" s="185"/>
      <c r="T146" s="186"/>
      <c r="AT146" s="181" t="s">
        <v>114</v>
      </c>
      <c r="AU146" s="181" t="s">
        <v>112</v>
      </c>
      <c r="AV146" s="179" t="s">
        <v>121</v>
      </c>
      <c r="AW146" s="179" t="s">
        <v>29</v>
      </c>
      <c r="AX146" s="179" t="s">
        <v>73</v>
      </c>
      <c r="AY146" s="181" t="s">
        <v>105</v>
      </c>
    </row>
    <row r="147" s="170" customFormat="true" ht="12.8" hidden="false" customHeight="false" outlineLevel="0" collapsed="false">
      <c r="B147" s="171"/>
      <c r="D147" s="172" t="s">
        <v>114</v>
      </c>
      <c r="E147" s="173"/>
      <c r="F147" s="174" t="s">
        <v>138</v>
      </c>
      <c r="H147" s="175" t="n">
        <v>2.4</v>
      </c>
      <c r="L147" s="171"/>
      <c r="M147" s="176"/>
      <c r="N147" s="177"/>
      <c r="O147" s="177"/>
      <c r="P147" s="177"/>
      <c r="Q147" s="177"/>
      <c r="R147" s="177"/>
      <c r="S147" s="177"/>
      <c r="T147" s="178"/>
      <c r="AT147" s="173" t="s">
        <v>114</v>
      </c>
      <c r="AU147" s="173" t="s">
        <v>112</v>
      </c>
      <c r="AV147" s="170" t="s">
        <v>112</v>
      </c>
      <c r="AW147" s="170" t="s">
        <v>29</v>
      </c>
      <c r="AX147" s="170" t="s">
        <v>73</v>
      </c>
      <c r="AY147" s="173" t="s">
        <v>105</v>
      </c>
    </row>
    <row r="148" s="187" customFormat="true" ht="12.8" hidden="false" customHeight="false" outlineLevel="0" collapsed="false">
      <c r="B148" s="188"/>
      <c r="D148" s="172" t="s">
        <v>114</v>
      </c>
      <c r="E148" s="189"/>
      <c r="F148" s="190" t="s">
        <v>127</v>
      </c>
      <c r="H148" s="191" t="n">
        <v>57.916</v>
      </c>
      <c r="L148" s="188"/>
      <c r="M148" s="192"/>
      <c r="N148" s="193"/>
      <c r="O148" s="193"/>
      <c r="P148" s="193"/>
      <c r="Q148" s="193"/>
      <c r="R148" s="193"/>
      <c r="S148" s="193"/>
      <c r="T148" s="194"/>
      <c r="AT148" s="189" t="s">
        <v>114</v>
      </c>
      <c r="AU148" s="189" t="s">
        <v>112</v>
      </c>
      <c r="AV148" s="187" t="s">
        <v>111</v>
      </c>
      <c r="AW148" s="187" t="s">
        <v>29</v>
      </c>
      <c r="AX148" s="187" t="s">
        <v>78</v>
      </c>
      <c r="AY148" s="189" t="s">
        <v>105</v>
      </c>
    </row>
    <row r="149" s="22" customFormat="true" ht="24.15" hidden="false" customHeight="true" outlineLevel="0" collapsed="false">
      <c r="A149" s="17"/>
      <c r="B149" s="156"/>
      <c r="C149" s="157" t="s">
        <v>111</v>
      </c>
      <c r="D149" s="157" t="s">
        <v>107</v>
      </c>
      <c r="E149" s="158" t="s">
        <v>139</v>
      </c>
      <c r="F149" s="159" t="s">
        <v>140</v>
      </c>
      <c r="G149" s="160" t="s">
        <v>141</v>
      </c>
      <c r="H149" s="161" t="n">
        <v>1</v>
      </c>
      <c r="I149" s="162" t="n">
        <v>0</v>
      </c>
      <c r="J149" s="162" t="n">
        <f aca="false">ROUND(I149*H149,2)</f>
        <v>0</v>
      </c>
      <c r="K149" s="163"/>
      <c r="L149" s="18"/>
      <c r="M149" s="164"/>
      <c r="N149" s="165" t="s">
        <v>39</v>
      </c>
      <c r="O149" s="166" t="n">
        <v>0.057</v>
      </c>
      <c r="P149" s="166" t="n">
        <f aca="false">O149*H149</f>
        <v>0.057</v>
      </c>
      <c r="Q149" s="166" t="n">
        <v>0</v>
      </c>
      <c r="R149" s="166" t="n">
        <f aca="false">Q149*H149</f>
        <v>0</v>
      </c>
      <c r="S149" s="166" t="n">
        <v>0</v>
      </c>
      <c r="T149" s="167" t="n">
        <f aca="false">S149*H149</f>
        <v>0</v>
      </c>
      <c r="U149" s="17"/>
      <c r="V149" s="17"/>
      <c r="W149" s="17"/>
      <c r="X149" s="17"/>
      <c r="Y149" s="17"/>
      <c r="Z149" s="17"/>
      <c r="AA149" s="17"/>
      <c r="AB149" s="17"/>
      <c r="AC149" s="17"/>
      <c r="AD149" s="17"/>
      <c r="AE149" s="17"/>
      <c r="AR149" s="168" t="s">
        <v>111</v>
      </c>
      <c r="AT149" s="168" t="s">
        <v>107</v>
      </c>
      <c r="AU149" s="168" t="s">
        <v>112</v>
      </c>
      <c r="AY149" s="3" t="s">
        <v>105</v>
      </c>
      <c r="BE149" s="169" t="n">
        <f aca="false">IF(N149="základní",J149,0)</f>
        <v>0</v>
      </c>
      <c r="BF149" s="169" t="n">
        <f aca="false">IF(N149="snížená",J149,0)</f>
        <v>0</v>
      </c>
      <c r="BG149" s="169" t="n">
        <f aca="false">IF(N149="zákl. přenesená",J149,0)</f>
        <v>0</v>
      </c>
      <c r="BH149" s="169" t="n">
        <f aca="false">IF(N149="sníž. přenesená",J149,0)</f>
        <v>0</v>
      </c>
      <c r="BI149" s="169" t="n">
        <f aca="false">IF(N149="nulová",J149,0)</f>
        <v>0</v>
      </c>
      <c r="BJ149" s="3" t="s">
        <v>112</v>
      </c>
      <c r="BK149" s="169" t="n">
        <f aca="false">ROUND(I149*H149,2)</f>
        <v>0</v>
      </c>
      <c r="BL149" s="3" t="s">
        <v>111</v>
      </c>
      <c r="BM149" s="168" t="s">
        <v>142</v>
      </c>
    </row>
    <row r="150" s="170" customFormat="true" ht="12.8" hidden="false" customHeight="false" outlineLevel="0" collapsed="false">
      <c r="B150" s="171"/>
      <c r="D150" s="172" t="s">
        <v>114</v>
      </c>
      <c r="E150" s="173"/>
      <c r="F150" s="174" t="s">
        <v>78</v>
      </c>
      <c r="H150" s="175" t="n">
        <v>1</v>
      </c>
      <c r="L150" s="171"/>
      <c r="M150" s="176"/>
      <c r="N150" s="177"/>
      <c r="O150" s="177"/>
      <c r="P150" s="177"/>
      <c r="Q150" s="177"/>
      <c r="R150" s="177"/>
      <c r="S150" s="177"/>
      <c r="T150" s="178"/>
      <c r="AT150" s="173" t="s">
        <v>114</v>
      </c>
      <c r="AU150" s="173" t="s">
        <v>112</v>
      </c>
      <c r="AV150" s="170" t="s">
        <v>112</v>
      </c>
      <c r="AW150" s="170" t="s">
        <v>29</v>
      </c>
      <c r="AX150" s="170" t="s">
        <v>78</v>
      </c>
      <c r="AY150" s="173" t="s">
        <v>105</v>
      </c>
    </row>
    <row r="151" s="22" customFormat="true" ht="16.5" hidden="false" customHeight="true" outlineLevel="0" collapsed="false">
      <c r="A151" s="17"/>
      <c r="B151" s="156"/>
      <c r="C151" s="157" t="s">
        <v>143</v>
      </c>
      <c r="D151" s="157" t="s">
        <v>107</v>
      </c>
      <c r="E151" s="158" t="s">
        <v>144</v>
      </c>
      <c r="F151" s="159" t="s">
        <v>145</v>
      </c>
      <c r="G151" s="160" t="s">
        <v>141</v>
      </c>
      <c r="H151" s="161" t="n">
        <v>1</v>
      </c>
      <c r="I151" s="162" t="n">
        <v>0</v>
      </c>
      <c r="J151" s="162" t="n">
        <f aca="false">ROUND(I151*H151,2)</f>
        <v>0</v>
      </c>
      <c r="K151" s="163"/>
      <c r="L151" s="18"/>
      <c r="M151" s="164"/>
      <c r="N151" s="165" t="s">
        <v>39</v>
      </c>
      <c r="O151" s="166" t="n">
        <v>0.057</v>
      </c>
      <c r="P151" s="166" t="n">
        <f aca="false">O151*H151</f>
        <v>0.057</v>
      </c>
      <c r="Q151" s="166" t="n">
        <v>0</v>
      </c>
      <c r="R151" s="166" t="n">
        <f aca="false">Q151*H151</f>
        <v>0</v>
      </c>
      <c r="S151" s="166" t="n">
        <v>0</v>
      </c>
      <c r="T151" s="167" t="n">
        <f aca="false">S151*H151</f>
        <v>0</v>
      </c>
      <c r="U151" s="17"/>
      <c r="V151" s="17"/>
      <c r="W151" s="17"/>
      <c r="X151" s="17"/>
      <c r="Y151" s="17"/>
      <c r="Z151" s="17"/>
      <c r="AA151" s="17"/>
      <c r="AB151" s="17"/>
      <c r="AC151" s="17"/>
      <c r="AD151" s="17"/>
      <c r="AE151" s="17"/>
      <c r="AR151" s="168" t="s">
        <v>111</v>
      </c>
      <c r="AT151" s="168" t="s">
        <v>107</v>
      </c>
      <c r="AU151" s="168" t="s">
        <v>112</v>
      </c>
      <c r="AY151" s="3" t="s">
        <v>105</v>
      </c>
      <c r="BE151" s="169" t="n">
        <f aca="false">IF(N151="základní",J151,0)</f>
        <v>0</v>
      </c>
      <c r="BF151" s="169" t="n">
        <f aca="false">IF(N151="snížená",J151,0)</f>
        <v>0</v>
      </c>
      <c r="BG151" s="169" t="n">
        <f aca="false">IF(N151="zákl. přenesená",J151,0)</f>
        <v>0</v>
      </c>
      <c r="BH151" s="169" t="n">
        <f aca="false">IF(N151="sníž. přenesená",J151,0)</f>
        <v>0</v>
      </c>
      <c r="BI151" s="169" t="n">
        <f aca="false">IF(N151="nulová",J151,0)</f>
        <v>0</v>
      </c>
      <c r="BJ151" s="3" t="s">
        <v>112</v>
      </c>
      <c r="BK151" s="169" t="n">
        <f aca="false">ROUND(I151*H151,2)</f>
        <v>0</v>
      </c>
      <c r="BL151" s="3" t="s">
        <v>111</v>
      </c>
      <c r="BM151" s="168" t="s">
        <v>146</v>
      </c>
    </row>
    <row r="152" s="170" customFormat="true" ht="12.8" hidden="false" customHeight="false" outlineLevel="0" collapsed="false">
      <c r="B152" s="171"/>
      <c r="D152" s="172" t="s">
        <v>114</v>
      </c>
      <c r="E152" s="173"/>
      <c r="F152" s="174" t="s">
        <v>78</v>
      </c>
      <c r="H152" s="175" t="n">
        <v>1</v>
      </c>
      <c r="L152" s="171"/>
      <c r="M152" s="176"/>
      <c r="N152" s="177"/>
      <c r="O152" s="177"/>
      <c r="P152" s="177"/>
      <c r="Q152" s="177"/>
      <c r="R152" s="177"/>
      <c r="S152" s="177"/>
      <c r="T152" s="178"/>
      <c r="AT152" s="173" t="s">
        <v>114</v>
      </c>
      <c r="AU152" s="173" t="s">
        <v>112</v>
      </c>
      <c r="AV152" s="170" t="s">
        <v>112</v>
      </c>
      <c r="AW152" s="170" t="s">
        <v>29</v>
      </c>
      <c r="AX152" s="170" t="s">
        <v>78</v>
      </c>
      <c r="AY152" s="173" t="s">
        <v>105</v>
      </c>
    </row>
    <row r="153" s="22" customFormat="true" ht="16.5" hidden="false" customHeight="true" outlineLevel="0" collapsed="false">
      <c r="A153" s="17"/>
      <c r="B153" s="156"/>
      <c r="C153" s="157" t="s">
        <v>147</v>
      </c>
      <c r="D153" s="157" t="s">
        <v>107</v>
      </c>
      <c r="E153" s="158" t="s">
        <v>148</v>
      </c>
      <c r="F153" s="159" t="s">
        <v>149</v>
      </c>
      <c r="G153" s="160" t="s">
        <v>141</v>
      </c>
      <c r="H153" s="161" t="n">
        <v>1</v>
      </c>
      <c r="I153" s="162" t="n">
        <v>0</v>
      </c>
      <c r="J153" s="162" t="n">
        <f aca="false">ROUND(I153*H153,2)</f>
        <v>0</v>
      </c>
      <c r="K153" s="163"/>
      <c r="L153" s="18"/>
      <c r="M153" s="164"/>
      <c r="N153" s="165" t="s">
        <v>39</v>
      </c>
      <c r="O153" s="166" t="n">
        <v>0.057</v>
      </c>
      <c r="P153" s="166" t="n">
        <f aca="false">O153*H153</f>
        <v>0.057</v>
      </c>
      <c r="Q153" s="166" t="n">
        <v>0</v>
      </c>
      <c r="R153" s="166" t="n">
        <f aca="false">Q153*H153</f>
        <v>0</v>
      </c>
      <c r="S153" s="166" t="n">
        <v>0</v>
      </c>
      <c r="T153" s="167" t="n">
        <f aca="false">S153*H153</f>
        <v>0</v>
      </c>
      <c r="U153" s="17"/>
      <c r="V153" s="17"/>
      <c r="W153" s="17"/>
      <c r="X153" s="17"/>
      <c r="Y153" s="17"/>
      <c r="Z153" s="17"/>
      <c r="AA153" s="17"/>
      <c r="AB153" s="17"/>
      <c r="AC153" s="17"/>
      <c r="AD153" s="17"/>
      <c r="AE153" s="17"/>
      <c r="AR153" s="168" t="s">
        <v>111</v>
      </c>
      <c r="AT153" s="168" t="s">
        <v>107</v>
      </c>
      <c r="AU153" s="168" t="s">
        <v>112</v>
      </c>
      <c r="AY153" s="3" t="s">
        <v>105</v>
      </c>
      <c r="BE153" s="169" t="n">
        <f aca="false">IF(N153="základní",J153,0)</f>
        <v>0</v>
      </c>
      <c r="BF153" s="169" t="n">
        <f aca="false">IF(N153="snížená",J153,0)</f>
        <v>0</v>
      </c>
      <c r="BG153" s="169" t="n">
        <f aca="false">IF(N153="zákl. přenesená",J153,0)</f>
        <v>0</v>
      </c>
      <c r="BH153" s="169" t="n">
        <f aca="false">IF(N153="sníž. přenesená",J153,0)</f>
        <v>0</v>
      </c>
      <c r="BI153" s="169" t="n">
        <f aca="false">IF(N153="nulová",J153,0)</f>
        <v>0</v>
      </c>
      <c r="BJ153" s="3" t="s">
        <v>112</v>
      </c>
      <c r="BK153" s="169" t="n">
        <f aca="false">ROUND(I153*H153,2)</f>
        <v>0</v>
      </c>
      <c r="BL153" s="3" t="s">
        <v>111</v>
      </c>
      <c r="BM153" s="168" t="s">
        <v>150</v>
      </c>
    </row>
    <row r="154" s="170" customFormat="true" ht="12.8" hidden="false" customHeight="false" outlineLevel="0" collapsed="false">
      <c r="B154" s="171"/>
      <c r="D154" s="172" t="s">
        <v>114</v>
      </c>
      <c r="E154" s="173"/>
      <c r="F154" s="174" t="s">
        <v>78</v>
      </c>
      <c r="H154" s="175" t="n">
        <v>1</v>
      </c>
      <c r="L154" s="171"/>
      <c r="M154" s="176"/>
      <c r="N154" s="177"/>
      <c r="O154" s="177"/>
      <c r="P154" s="177"/>
      <c r="Q154" s="177"/>
      <c r="R154" s="177"/>
      <c r="S154" s="177"/>
      <c r="T154" s="178"/>
      <c r="AT154" s="173" t="s">
        <v>114</v>
      </c>
      <c r="AU154" s="173" t="s">
        <v>112</v>
      </c>
      <c r="AV154" s="170" t="s">
        <v>112</v>
      </c>
      <c r="AW154" s="170" t="s">
        <v>29</v>
      </c>
      <c r="AX154" s="170" t="s">
        <v>78</v>
      </c>
      <c r="AY154" s="173" t="s">
        <v>105</v>
      </c>
    </row>
    <row r="155" s="22" customFormat="true" ht="16.5" hidden="false" customHeight="true" outlineLevel="0" collapsed="false">
      <c r="A155" s="17"/>
      <c r="B155" s="156"/>
      <c r="C155" s="157" t="s">
        <v>151</v>
      </c>
      <c r="D155" s="157" t="s">
        <v>107</v>
      </c>
      <c r="E155" s="158" t="s">
        <v>152</v>
      </c>
      <c r="F155" s="159" t="s">
        <v>153</v>
      </c>
      <c r="G155" s="160" t="s">
        <v>141</v>
      </c>
      <c r="H155" s="161" t="n">
        <v>1</v>
      </c>
      <c r="I155" s="162" t="n">
        <v>0</v>
      </c>
      <c r="J155" s="162" t="n">
        <f aca="false">ROUND(I155*H155,2)</f>
        <v>0</v>
      </c>
      <c r="K155" s="163"/>
      <c r="L155" s="18"/>
      <c r="M155" s="164"/>
      <c r="N155" s="165" t="s">
        <v>39</v>
      </c>
      <c r="O155" s="166" t="n">
        <v>0.057</v>
      </c>
      <c r="P155" s="166" t="n">
        <f aca="false">O155*H155</f>
        <v>0.057</v>
      </c>
      <c r="Q155" s="166" t="n">
        <v>0</v>
      </c>
      <c r="R155" s="166" t="n">
        <f aca="false">Q155*H155</f>
        <v>0</v>
      </c>
      <c r="S155" s="166" t="n">
        <v>0</v>
      </c>
      <c r="T155" s="167" t="n">
        <f aca="false">S155*H155</f>
        <v>0</v>
      </c>
      <c r="U155" s="17"/>
      <c r="V155" s="17"/>
      <c r="W155" s="17"/>
      <c r="X155" s="17"/>
      <c r="Y155" s="17"/>
      <c r="Z155" s="17"/>
      <c r="AA155" s="17"/>
      <c r="AB155" s="17"/>
      <c r="AC155" s="17"/>
      <c r="AD155" s="17"/>
      <c r="AE155" s="17"/>
      <c r="AR155" s="168" t="s">
        <v>111</v>
      </c>
      <c r="AT155" s="168" t="s">
        <v>107</v>
      </c>
      <c r="AU155" s="168" t="s">
        <v>112</v>
      </c>
      <c r="AY155" s="3" t="s">
        <v>105</v>
      </c>
      <c r="BE155" s="169" t="n">
        <f aca="false">IF(N155="základní",J155,0)</f>
        <v>0</v>
      </c>
      <c r="BF155" s="169" t="n">
        <f aca="false">IF(N155="snížená",J155,0)</f>
        <v>0</v>
      </c>
      <c r="BG155" s="169" t="n">
        <f aca="false">IF(N155="zákl. přenesená",J155,0)</f>
        <v>0</v>
      </c>
      <c r="BH155" s="169" t="n">
        <f aca="false">IF(N155="sníž. přenesená",J155,0)</f>
        <v>0</v>
      </c>
      <c r="BI155" s="169" t="n">
        <f aca="false">IF(N155="nulová",J155,0)</f>
        <v>0</v>
      </c>
      <c r="BJ155" s="3" t="s">
        <v>112</v>
      </c>
      <c r="BK155" s="169" t="n">
        <f aca="false">ROUND(I155*H155,2)</f>
        <v>0</v>
      </c>
      <c r="BL155" s="3" t="s">
        <v>111</v>
      </c>
      <c r="BM155" s="168" t="s">
        <v>154</v>
      </c>
    </row>
    <row r="156" s="170" customFormat="true" ht="12.8" hidden="false" customHeight="false" outlineLevel="0" collapsed="false">
      <c r="B156" s="171"/>
      <c r="D156" s="172" t="s">
        <v>114</v>
      </c>
      <c r="E156" s="173"/>
      <c r="F156" s="174" t="s">
        <v>78</v>
      </c>
      <c r="H156" s="175" t="n">
        <v>1</v>
      </c>
      <c r="L156" s="171"/>
      <c r="M156" s="176"/>
      <c r="N156" s="177"/>
      <c r="O156" s="177"/>
      <c r="P156" s="177"/>
      <c r="Q156" s="177"/>
      <c r="R156" s="177"/>
      <c r="S156" s="177"/>
      <c r="T156" s="178"/>
      <c r="AT156" s="173" t="s">
        <v>114</v>
      </c>
      <c r="AU156" s="173" t="s">
        <v>112</v>
      </c>
      <c r="AV156" s="170" t="s">
        <v>112</v>
      </c>
      <c r="AW156" s="170" t="s">
        <v>29</v>
      </c>
      <c r="AX156" s="170" t="s">
        <v>78</v>
      </c>
      <c r="AY156" s="173" t="s">
        <v>105</v>
      </c>
    </row>
    <row r="157" s="22" customFormat="true" ht="16.5" hidden="false" customHeight="true" outlineLevel="0" collapsed="false">
      <c r="A157" s="17"/>
      <c r="B157" s="156"/>
      <c r="C157" s="157" t="s">
        <v>155</v>
      </c>
      <c r="D157" s="157" t="s">
        <v>107</v>
      </c>
      <c r="E157" s="158" t="s">
        <v>156</v>
      </c>
      <c r="F157" s="159" t="s">
        <v>157</v>
      </c>
      <c r="G157" s="160" t="s">
        <v>110</v>
      </c>
      <c r="H157" s="161" t="n">
        <v>27.74</v>
      </c>
      <c r="I157" s="162" t="n">
        <v>0</v>
      </c>
      <c r="J157" s="162" t="n">
        <f aca="false">ROUND(I157*H157,2)</f>
        <v>0</v>
      </c>
      <c r="K157" s="163"/>
      <c r="L157" s="18"/>
      <c r="M157" s="164"/>
      <c r="N157" s="165" t="s">
        <v>39</v>
      </c>
      <c r="O157" s="166" t="n">
        <v>0.057</v>
      </c>
      <c r="P157" s="166" t="n">
        <f aca="false">O157*H157</f>
        <v>1.58118</v>
      </c>
      <c r="Q157" s="166" t="n">
        <v>0</v>
      </c>
      <c r="R157" s="166" t="n">
        <f aca="false">Q157*H157</f>
        <v>0</v>
      </c>
      <c r="S157" s="166" t="n">
        <v>0</v>
      </c>
      <c r="T157" s="167" t="n">
        <f aca="false">S157*H157</f>
        <v>0</v>
      </c>
      <c r="U157" s="17"/>
      <c r="V157" s="17"/>
      <c r="W157" s="17"/>
      <c r="X157" s="17"/>
      <c r="Y157" s="17"/>
      <c r="Z157" s="17"/>
      <c r="AA157" s="17"/>
      <c r="AB157" s="17"/>
      <c r="AC157" s="17"/>
      <c r="AD157" s="17"/>
      <c r="AE157" s="17"/>
      <c r="AR157" s="168" t="s">
        <v>111</v>
      </c>
      <c r="AT157" s="168" t="s">
        <v>107</v>
      </c>
      <c r="AU157" s="168" t="s">
        <v>112</v>
      </c>
      <c r="AY157" s="3" t="s">
        <v>105</v>
      </c>
      <c r="BE157" s="169" t="n">
        <f aca="false">IF(N157="základní",J157,0)</f>
        <v>0</v>
      </c>
      <c r="BF157" s="169" t="n">
        <f aca="false">IF(N157="snížená",J157,0)</f>
        <v>0</v>
      </c>
      <c r="BG157" s="169" t="n">
        <f aca="false">IF(N157="zákl. přenesená",J157,0)</f>
        <v>0</v>
      </c>
      <c r="BH157" s="169" t="n">
        <f aca="false">IF(N157="sníž. přenesená",J157,0)</f>
        <v>0</v>
      </c>
      <c r="BI157" s="169" t="n">
        <f aca="false">IF(N157="nulová",J157,0)</f>
        <v>0</v>
      </c>
      <c r="BJ157" s="3" t="s">
        <v>112</v>
      </c>
      <c r="BK157" s="169" t="n">
        <f aca="false">ROUND(I157*H157,2)</f>
        <v>0</v>
      </c>
      <c r="BL157" s="3" t="s">
        <v>111</v>
      </c>
      <c r="BM157" s="168" t="s">
        <v>158</v>
      </c>
    </row>
    <row r="158" s="170" customFormat="true" ht="12.8" hidden="false" customHeight="false" outlineLevel="0" collapsed="false">
      <c r="B158" s="171"/>
      <c r="D158" s="172" t="s">
        <v>114</v>
      </c>
      <c r="E158" s="173"/>
      <c r="F158" s="174" t="s">
        <v>159</v>
      </c>
      <c r="H158" s="175" t="n">
        <v>27.74</v>
      </c>
      <c r="L158" s="171"/>
      <c r="M158" s="176"/>
      <c r="N158" s="177"/>
      <c r="O158" s="177"/>
      <c r="P158" s="177"/>
      <c r="Q158" s="177"/>
      <c r="R158" s="177"/>
      <c r="S158" s="177"/>
      <c r="T158" s="178"/>
      <c r="AT158" s="173" t="s">
        <v>114</v>
      </c>
      <c r="AU158" s="173" t="s">
        <v>112</v>
      </c>
      <c r="AV158" s="170" t="s">
        <v>112</v>
      </c>
      <c r="AW158" s="170" t="s">
        <v>29</v>
      </c>
      <c r="AX158" s="170" t="s">
        <v>78</v>
      </c>
      <c r="AY158" s="173" t="s">
        <v>105</v>
      </c>
    </row>
    <row r="159" s="22" customFormat="true" ht="16.5" hidden="false" customHeight="true" outlineLevel="0" collapsed="false">
      <c r="A159" s="17"/>
      <c r="B159" s="156"/>
      <c r="C159" s="157" t="s">
        <v>160</v>
      </c>
      <c r="D159" s="157" t="s">
        <v>107</v>
      </c>
      <c r="E159" s="158" t="s">
        <v>161</v>
      </c>
      <c r="F159" s="159" t="s">
        <v>162</v>
      </c>
      <c r="G159" s="160" t="s">
        <v>163</v>
      </c>
      <c r="H159" s="161" t="n">
        <v>3</v>
      </c>
      <c r="I159" s="162" t="n">
        <v>0</v>
      </c>
      <c r="J159" s="162" t="n">
        <f aca="false">ROUND(I159*H159,2)</f>
        <v>0</v>
      </c>
      <c r="K159" s="163"/>
      <c r="L159" s="18"/>
      <c r="M159" s="164"/>
      <c r="N159" s="165" t="s">
        <v>39</v>
      </c>
      <c r="O159" s="166" t="n">
        <v>0.057</v>
      </c>
      <c r="P159" s="166" t="n">
        <f aca="false">O159*H159</f>
        <v>0.171</v>
      </c>
      <c r="Q159" s="166" t="n">
        <v>0</v>
      </c>
      <c r="R159" s="166" t="n">
        <f aca="false">Q159*H159</f>
        <v>0</v>
      </c>
      <c r="S159" s="166" t="n">
        <v>0</v>
      </c>
      <c r="T159" s="167" t="n">
        <f aca="false">S159*H159</f>
        <v>0</v>
      </c>
      <c r="U159" s="17"/>
      <c r="V159" s="17"/>
      <c r="W159" s="17"/>
      <c r="X159" s="17"/>
      <c r="Y159" s="17"/>
      <c r="Z159" s="17"/>
      <c r="AA159" s="17"/>
      <c r="AB159" s="17"/>
      <c r="AC159" s="17"/>
      <c r="AD159" s="17"/>
      <c r="AE159" s="17"/>
      <c r="AR159" s="168" t="s">
        <v>111</v>
      </c>
      <c r="AT159" s="168" t="s">
        <v>107</v>
      </c>
      <c r="AU159" s="168" t="s">
        <v>112</v>
      </c>
      <c r="AY159" s="3" t="s">
        <v>105</v>
      </c>
      <c r="BE159" s="169" t="n">
        <f aca="false">IF(N159="základní",J159,0)</f>
        <v>0</v>
      </c>
      <c r="BF159" s="169" t="n">
        <f aca="false">IF(N159="snížená",J159,0)</f>
        <v>0</v>
      </c>
      <c r="BG159" s="169" t="n">
        <f aca="false">IF(N159="zákl. přenesená",J159,0)</f>
        <v>0</v>
      </c>
      <c r="BH159" s="169" t="n">
        <f aca="false">IF(N159="sníž. přenesená",J159,0)</f>
        <v>0</v>
      </c>
      <c r="BI159" s="169" t="n">
        <f aca="false">IF(N159="nulová",J159,0)</f>
        <v>0</v>
      </c>
      <c r="BJ159" s="3" t="s">
        <v>112</v>
      </c>
      <c r="BK159" s="169" t="n">
        <f aca="false">ROUND(I159*H159,2)</f>
        <v>0</v>
      </c>
      <c r="BL159" s="3" t="s">
        <v>111</v>
      </c>
      <c r="BM159" s="168" t="s">
        <v>164</v>
      </c>
    </row>
    <row r="160" s="170" customFormat="true" ht="12.8" hidden="false" customHeight="false" outlineLevel="0" collapsed="false">
      <c r="B160" s="171"/>
      <c r="D160" s="172" t="s">
        <v>114</v>
      </c>
      <c r="E160" s="173"/>
      <c r="F160" s="174" t="s">
        <v>121</v>
      </c>
      <c r="H160" s="175" t="n">
        <v>3</v>
      </c>
      <c r="L160" s="171"/>
      <c r="M160" s="176"/>
      <c r="N160" s="177"/>
      <c r="O160" s="177"/>
      <c r="P160" s="177"/>
      <c r="Q160" s="177"/>
      <c r="R160" s="177"/>
      <c r="S160" s="177"/>
      <c r="T160" s="178"/>
      <c r="AT160" s="173" t="s">
        <v>114</v>
      </c>
      <c r="AU160" s="173" t="s">
        <v>112</v>
      </c>
      <c r="AV160" s="170" t="s">
        <v>112</v>
      </c>
      <c r="AW160" s="170" t="s">
        <v>29</v>
      </c>
      <c r="AX160" s="170" t="s">
        <v>78</v>
      </c>
      <c r="AY160" s="173" t="s">
        <v>105</v>
      </c>
    </row>
    <row r="161" s="143" customFormat="true" ht="25.9" hidden="false" customHeight="true" outlineLevel="0" collapsed="false">
      <c r="B161" s="144"/>
      <c r="D161" s="145" t="s">
        <v>72</v>
      </c>
      <c r="E161" s="146" t="s">
        <v>165</v>
      </c>
      <c r="F161" s="146" t="s">
        <v>166</v>
      </c>
      <c r="J161" s="147" t="n">
        <f aca="false">BK161</f>
        <v>0</v>
      </c>
      <c r="L161" s="144"/>
      <c r="M161" s="148"/>
      <c r="N161" s="149"/>
      <c r="O161" s="149"/>
      <c r="P161" s="150" t="n">
        <f aca="false">P162</f>
        <v>0</v>
      </c>
      <c r="Q161" s="149"/>
      <c r="R161" s="150" t="n">
        <f aca="false">R162</f>
        <v>0</v>
      </c>
      <c r="S161" s="149"/>
      <c r="T161" s="151" t="n">
        <f aca="false">T162</f>
        <v>0</v>
      </c>
      <c r="AR161" s="145" t="s">
        <v>143</v>
      </c>
      <c r="AT161" s="152" t="s">
        <v>72</v>
      </c>
      <c r="AU161" s="152" t="s">
        <v>73</v>
      </c>
      <c r="AY161" s="145" t="s">
        <v>105</v>
      </c>
      <c r="BK161" s="153" t="n">
        <f aca="false">BK162</f>
        <v>0</v>
      </c>
    </row>
    <row r="162" s="143" customFormat="true" ht="22.8" hidden="false" customHeight="true" outlineLevel="0" collapsed="false">
      <c r="B162" s="144"/>
      <c r="D162" s="145" t="s">
        <v>72</v>
      </c>
      <c r="E162" s="154" t="s">
        <v>167</v>
      </c>
      <c r="F162" s="154" t="s">
        <v>168</v>
      </c>
      <c r="J162" s="155" t="n">
        <f aca="false">BK162</f>
        <v>0</v>
      </c>
      <c r="L162" s="144"/>
      <c r="M162" s="148"/>
      <c r="N162" s="149"/>
      <c r="O162" s="149"/>
      <c r="P162" s="150" t="n">
        <f aca="false">P163</f>
        <v>0</v>
      </c>
      <c r="Q162" s="149"/>
      <c r="R162" s="150" t="n">
        <f aca="false">R163</f>
        <v>0</v>
      </c>
      <c r="S162" s="149"/>
      <c r="T162" s="151" t="n">
        <f aca="false">T163</f>
        <v>0</v>
      </c>
      <c r="AR162" s="145" t="s">
        <v>143</v>
      </c>
      <c r="AT162" s="152" t="s">
        <v>72</v>
      </c>
      <c r="AU162" s="152" t="s">
        <v>78</v>
      </c>
      <c r="AY162" s="145" t="s">
        <v>105</v>
      </c>
      <c r="BK162" s="153" t="n">
        <f aca="false">BK163</f>
        <v>0</v>
      </c>
    </row>
    <row r="163" s="22" customFormat="true" ht="16.5" hidden="false" customHeight="true" outlineLevel="0" collapsed="false">
      <c r="A163" s="17"/>
      <c r="B163" s="156"/>
      <c r="C163" s="157" t="s">
        <v>169</v>
      </c>
      <c r="D163" s="157" t="s">
        <v>107</v>
      </c>
      <c r="E163" s="158" t="s">
        <v>170</v>
      </c>
      <c r="F163" s="159" t="s">
        <v>171</v>
      </c>
      <c r="G163" s="160" t="s">
        <v>141</v>
      </c>
      <c r="H163" s="161" t="n">
        <v>1</v>
      </c>
      <c r="I163" s="162" t="n">
        <v>0</v>
      </c>
      <c r="J163" s="162" t="n">
        <f aca="false">ROUND(I163*H163,2)</f>
        <v>0</v>
      </c>
      <c r="K163" s="163"/>
      <c r="L163" s="18"/>
      <c r="M163" s="195"/>
      <c r="N163" s="196" t="s">
        <v>39</v>
      </c>
      <c r="O163" s="197" t="n">
        <v>0</v>
      </c>
      <c r="P163" s="197" t="n">
        <f aca="false">O163*H163</f>
        <v>0</v>
      </c>
      <c r="Q163" s="197" t="n">
        <v>0</v>
      </c>
      <c r="R163" s="197" t="n">
        <f aca="false">Q163*H163</f>
        <v>0</v>
      </c>
      <c r="S163" s="197" t="n">
        <v>0</v>
      </c>
      <c r="T163" s="198" t="n">
        <f aca="false">S163*H163</f>
        <v>0</v>
      </c>
      <c r="U163" s="17"/>
      <c r="V163" s="17"/>
      <c r="W163" s="17"/>
      <c r="X163" s="17"/>
      <c r="Y163" s="17"/>
      <c r="Z163" s="17"/>
      <c r="AA163" s="17"/>
      <c r="AB163" s="17"/>
      <c r="AC163" s="17"/>
      <c r="AD163" s="17"/>
      <c r="AE163" s="17"/>
      <c r="AR163" s="168" t="s">
        <v>172</v>
      </c>
      <c r="AT163" s="168" t="s">
        <v>107</v>
      </c>
      <c r="AU163" s="168" t="s">
        <v>112</v>
      </c>
      <c r="AY163" s="3" t="s">
        <v>105</v>
      </c>
      <c r="BE163" s="169" t="n">
        <f aca="false">IF(N163="základní",J163,0)</f>
        <v>0</v>
      </c>
      <c r="BF163" s="169" t="n">
        <f aca="false">IF(N163="snížená",J163,0)</f>
        <v>0</v>
      </c>
      <c r="BG163" s="169" t="n">
        <f aca="false">IF(N163="zákl. přenesená",J163,0)</f>
        <v>0</v>
      </c>
      <c r="BH163" s="169" t="n">
        <f aca="false">IF(N163="sníž. přenesená",J163,0)</f>
        <v>0</v>
      </c>
      <c r="BI163" s="169" t="n">
        <f aca="false">IF(N163="nulová",J163,0)</f>
        <v>0</v>
      </c>
      <c r="BJ163" s="3" t="s">
        <v>112</v>
      </c>
      <c r="BK163" s="169" t="n">
        <f aca="false">ROUND(I163*H163,2)</f>
        <v>0</v>
      </c>
      <c r="BL163" s="3" t="s">
        <v>172</v>
      </c>
      <c r="BM163" s="168" t="s">
        <v>173</v>
      </c>
    </row>
    <row r="164" s="22" customFormat="true" ht="6.95" hidden="false" customHeight="true" outlineLevel="0" collapsed="false">
      <c r="A164" s="17"/>
      <c r="B164" s="39"/>
      <c r="C164" s="40"/>
      <c r="D164" s="40"/>
      <c r="E164" s="40"/>
      <c r="F164" s="40"/>
      <c r="G164" s="40"/>
      <c r="H164" s="40"/>
      <c r="I164" s="40"/>
      <c r="J164" s="40"/>
      <c r="K164" s="40"/>
      <c r="L164" s="18"/>
      <c r="M164" s="17"/>
      <c r="O164" s="17"/>
      <c r="P164" s="17"/>
      <c r="Q164" s="17"/>
      <c r="R164" s="17"/>
      <c r="S164" s="17"/>
      <c r="T164" s="17"/>
      <c r="U164" s="17"/>
      <c r="V164" s="17"/>
      <c r="W164" s="17"/>
      <c r="X164" s="17"/>
      <c r="Y164" s="17"/>
      <c r="Z164" s="17"/>
      <c r="AA164" s="17"/>
      <c r="AB164" s="17"/>
      <c r="AC164" s="17"/>
      <c r="AD164" s="17"/>
      <c r="AE164" s="17"/>
    </row>
  </sheetData>
  <autoFilter ref="C115:K163"/>
  <mergeCells count="6">
    <mergeCell ref="L2:V2"/>
    <mergeCell ref="E7:H7"/>
    <mergeCell ref="E16:H16"/>
    <mergeCell ref="E25:H25"/>
    <mergeCell ref="E85:H85"/>
    <mergeCell ref="E108:H108"/>
  </mergeCells>
  <printOptions headings="false" gridLines="false" gridLinesSet="true" horizontalCentered="false" verticalCentered="false"/>
  <pageMargins left="0.39375" right="0.39375" top="0.39375" bottom="0.39375" header="0.511805555555555" footer="0"/>
  <pageSetup paperSize="9" scale="100" firstPageNumber="0" fitToWidth="1" fitToHeight="100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</TotalTime>
  <Application>LibreOffice/6.3.4.2$Windows_X86_64 LibreOffice_project/60da17e045e08f1793c57c00ba83cdfce946d0aa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2021-09-24T13:12:07Z</dcterms:created>
  <dc:creator>Eva-TOSH\Eva</dc:creator>
  <dc:description/>
  <dc:language>cs-CZ</dc:language>
  <cp:lastModifiedBy/>
  <cp:lastPrinted>2021-09-24T15:17:07Z</cp:lastPrinted>
  <dcterms:modified xsi:type="dcterms:W3CDTF">2021-09-24T15:17:24Z</dcterms:modified>
  <cp:revision>1</cp:revision>
  <dc:subject/>
  <dc:title/>
</cp:coreProperties>
</file>